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4_WALLIS\REHABILITATION LYCEE DE WALLIS\5_PHASE DCE\03_DCE 3\DOCUMENTS ECRITS\LOT 16\"/>
    </mc:Choice>
  </mc:AlternateContent>
  <xr:revisionPtr revIDLastSave="0" documentId="13_ncr:1_{F71F91F9-4CC2-4542-9DA7-55CF6030B171}" xr6:coauthVersionLast="47" xr6:coauthVersionMax="47" xr10:uidLastSave="{00000000-0000-0000-0000-000000000000}"/>
  <bookViews>
    <workbookView xWindow="-120" yWindow="-120" windowWidth="29040" windowHeight="15840" tabRatio="886" activeTab="6" xr2:uid="{11B3550E-F2C0-4C81-83B9-ABE8FB3956E8}"/>
  </bookViews>
  <sheets>
    <sheet name="LOT 16 DCE Clôtures TF" sheetId="13" r:id="rId1"/>
    <sheet name="LOT 16 DCE Revêtement T02" sheetId="26" r:id="rId2"/>
    <sheet name="LOT 16 DCE Revêtement T04" sheetId="28" r:id="rId3"/>
    <sheet name="LOT 16 DCE Revêtement T06" sheetId="24" r:id="rId4"/>
    <sheet name="LOT 16 DCE Clôtures T06 Option1" sheetId="19" r:id="rId5"/>
    <sheet name="LOT 16 DCE Plateau T06 Option2" sheetId="20" r:id="rId6"/>
    <sheet name="LOT 16 DCE Espvert  T06 Option3" sheetId="21" r:id="rId7"/>
  </sheets>
  <definedNames>
    <definedName name="______________________________xlnm.Criteria">#N/A</definedName>
    <definedName name="______________________________xlnm.Database">#N/A</definedName>
    <definedName name="_____________________________xlnm.Criteria">#N/A</definedName>
    <definedName name="_____________________________xlnm.Database">#N/A</definedName>
    <definedName name="____________________________xlnm.Criteria">#N/A</definedName>
    <definedName name="____________________________xlnm.Database">#N/A</definedName>
    <definedName name="____________________________xlnm.Extract">#N/A</definedName>
    <definedName name="___________________________xlnm.Extract">#N/A</definedName>
    <definedName name="__________________________xlnm.Criteria">#N/A</definedName>
    <definedName name="__________________________xlnm.Database">#N/A</definedName>
    <definedName name="__________________________xlnm.Extract">#N/A</definedName>
    <definedName name="________________________xlnm.Criteria">#N/A</definedName>
    <definedName name="________________________xlnm.Database">#N/A</definedName>
    <definedName name="________________________xlnm.Extract">#N/A</definedName>
    <definedName name="______________________xlnm.Criteria">#N/A</definedName>
    <definedName name="______________________xlnm.Database">#N/A</definedName>
    <definedName name="______________________xlnm.Extract">#N/A</definedName>
    <definedName name="____________________xlnm.Criteria">#N/A</definedName>
    <definedName name="____________________xlnm.Database">#N/A</definedName>
    <definedName name="____________________xlnm.Extract">#N/A</definedName>
    <definedName name="___________________xlnm.Criteria">#N/A</definedName>
    <definedName name="___________________xlnm.Database">#N/A</definedName>
    <definedName name="__________________xlnm.Criteria">#N/A</definedName>
    <definedName name="__________________xlnm.Database">#N/A</definedName>
    <definedName name="__________________xlnm.Extract">#N/A</definedName>
    <definedName name="_________________xlnm.Extract">#N/A</definedName>
    <definedName name="________________xlnm.Criteria">#N/A</definedName>
    <definedName name="________________xlnm.Database">#N/A</definedName>
    <definedName name="________________xlnm.Extract">#N/A</definedName>
    <definedName name="_______________xlnm.Criteria">#N/A</definedName>
    <definedName name="_______________xlnm.Database">#N/A</definedName>
    <definedName name="_______________xlnm.Extract">#N/A</definedName>
    <definedName name="______________xlnm.Criteria">#N/A</definedName>
    <definedName name="______________xlnm.Database">#N/A</definedName>
    <definedName name="______________xlnm.Extract">#N/A</definedName>
    <definedName name="_____________xlnm.Extract">#N/A</definedName>
    <definedName name="____________xlnm.Criteria">#N/A</definedName>
    <definedName name="____________xlnm.Database">#N/A</definedName>
    <definedName name="___________xlnm.Extract">#N/A</definedName>
    <definedName name="__________xlnm.Criteria">#N/A</definedName>
    <definedName name="__________xlnm.Database">#N/A</definedName>
    <definedName name="_________xlnm.Extract">#N/A</definedName>
    <definedName name="________xlnm.Criteria">#N/A</definedName>
    <definedName name="________xlnm.Database">#N/A</definedName>
    <definedName name="_______xlnm.Extract">#N/A</definedName>
    <definedName name="__xlnm.Criteria">#N/A</definedName>
    <definedName name="__xlnm.Database">#N/A</definedName>
    <definedName name="__xlnm.Extract">#N/A</definedName>
    <definedName name="_1Excel_BuiltIn_Print_Area_2_1">#N/A</definedName>
    <definedName name="_2Excel_BuiltIn_Print_Area_3_1">#N/A</definedName>
    <definedName name="_3Excel_BuiltIn_Print_Area_4_1">#N/A</definedName>
    <definedName name="_4Excel_BuiltIn_Print_Area_5_1">#N/A</definedName>
    <definedName name="_5Excel_BuiltIn_Print_Area_6_1">#N/A</definedName>
    <definedName name="_cta001">#N/A</definedName>
    <definedName name="_cta005">#N/A</definedName>
    <definedName name="_cta014">#N/A</definedName>
    <definedName name="_cta017">#N/A</definedName>
    <definedName name="_cta019">#N/A</definedName>
    <definedName name="_cta020">#N/A</definedName>
    <definedName name="_cta021">#N/A</definedName>
    <definedName name="_cta301">#N/A</definedName>
    <definedName name="_cta302">#N/A</definedName>
    <definedName name="_CTA303">#N/A</definedName>
    <definedName name="_CTA304">#N/A</definedName>
    <definedName name="_CTA305">#N/A</definedName>
    <definedName name="_CTA306">#N/A</definedName>
    <definedName name="_CTA307">#N/A</definedName>
    <definedName name="_CTA309">#N/A</definedName>
    <definedName name="_CTA310">#N/A</definedName>
    <definedName name="_CTA312">#N/A</definedName>
    <definedName name="_CTA313">#N/A</definedName>
    <definedName name="_cta314">#N/A</definedName>
    <definedName name="_Fill">#N/A</definedName>
    <definedName name="a">#N/A</definedName>
    <definedName name="a2222222" localSheetId="4">#REF!</definedName>
    <definedName name="a2222222" localSheetId="0">#REF!</definedName>
    <definedName name="a2222222" localSheetId="6">#REF!</definedName>
    <definedName name="a2222222" localSheetId="5">#REF!</definedName>
    <definedName name="a2222222" localSheetId="1">#REF!</definedName>
    <definedName name="a2222222" localSheetId="2">#REF!</definedName>
    <definedName name="a2222222" localSheetId="3">#REF!</definedName>
    <definedName name="a2222222">#REF!</definedName>
    <definedName name="AAAAAAAAAAAAAAAAAAAAAAAAAAAAAAAA">#REF!</definedName>
    <definedName name="affaire">#N/A</definedName>
    <definedName name="b">#N/A</definedName>
    <definedName name="_xlnm.Database" localSheetId="4">#REF!</definedName>
    <definedName name="_xlnm.Database" localSheetId="0">#REF!</definedName>
    <definedName name="_xlnm.Database" localSheetId="6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BVVB" localSheetId="4">#REF!</definedName>
    <definedName name="BVVB" localSheetId="0">#REF!</definedName>
    <definedName name="BVVB" localSheetId="6">#REF!</definedName>
    <definedName name="BVVB" localSheetId="5">#REF!</definedName>
    <definedName name="BVVB" localSheetId="1">#REF!</definedName>
    <definedName name="BVVB" localSheetId="2">#REF!</definedName>
    <definedName name="BVVB" localSheetId="3">#REF!</definedName>
    <definedName name="BVVB">#REF!</definedName>
    <definedName name="coef">#N/A</definedName>
    <definedName name="_xlnm.Criteria" localSheetId="4">#REF!</definedName>
    <definedName name="_xlnm.Criteria" localSheetId="0">#REF!</definedName>
    <definedName name="_xlnm.Criteria" localSheetId="6">#REF!</definedName>
    <definedName name="_xlnm.Criteria" localSheetId="5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af301">#N/A</definedName>
    <definedName name="ctaf302">#N/A</definedName>
    <definedName name="ctaf303">#N/A</definedName>
    <definedName name="ctaf304">#N/A</definedName>
    <definedName name="ctaf305">#N/A</definedName>
    <definedName name="cttravF">#N/A</definedName>
    <definedName name="cvf" localSheetId="4">#REF!</definedName>
    <definedName name="cvf" localSheetId="0">#REF!</definedName>
    <definedName name="cvf" localSheetId="6">#REF!</definedName>
    <definedName name="cvf" localSheetId="5">#REF!</definedName>
    <definedName name="cvf" localSheetId="1">#REF!</definedName>
    <definedName name="cvf" localSheetId="2">#REF!</definedName>
    <definedName name="cvf" localSheetId="3">#REF!</definedName>
    <definedName name="cvf">#REF!</definedName>
    <definedName name="D">#N/A</definedName>
    <definedName name="ee">#N/A</definedName>
    <definedName name="EER" localSheetId="4">#REF!</definedName>
    <definedName name="EER" localSheetId="0">#REF!</definedName>
    <definedName name="EER" localSheetId="6">#REF!</definedName>
    <definedName name="EER" localSheetId="5">#REF!</definedName>
    <definedName name="EER" localSheetId="1">#REF!</definedName>
    <definedName name="EER" localSheetId="2">#REF!</definedName>
    <definedName name="EER" localSheetId="3">#REF!</definedName>
    <definedName name="EER">#REF!</definedName>
    <definedName name="EERRRR" localSheetId="4">#REF!</definedName>
    <definedName name="EERRRR" localSheetId="0">#REF!</definedName>
    <definedName name="EERRRR" localSheetId="6">#REF!</definedName>
    <definedName name="EERRRR" localSheetId="5">#REF!</definedName>
    <definedName name="EERRRR" localSheetId="1">#REF!</definedName>
    <definedName name="EERRRR" localSheetId="2">#REF!</definedName>
    <definedName name="EERRRR" localSheetId="3">#REF!</definedName>
    <definedName name="EERRRR">#REF!</definedName>
    <definedName name="ERRRR" localSheetId="4">#REF!</definedName>
    <definedName name="ERRRR" localSheetId="0">#REF!</definedName>
    <definedName name="ERRRR" localSheetId="6">#REF!</definedName>
    <definedName name="ERRRR" localSheetId="5">#REF!</definedName>
    <definedName name="ERRRR" localSheetId="1">#REF!</definedName>
    <definedName name="ERRRR" localSheetId="2">#REF!</definedName>
    <definedName name="ERRRR" localSheetId="3">#REF!</definedName>
    <definedName name="ERRRR">#REF!</definedName>
    <definedName name="ESTIM">#N/A</definedName>
    <definedName name="Excel_BuiltIn__FilterDatabase_1">#N/A</definedName>
    <definedName name="Excel_BuiltIn__FilterDatabase_2">#N/A</definedName>
    <definedName name="Excel_BuiltIn__FilterDatabase_3">#N/A</definedName>
    <definedName name="Excel_BuiltIn__FilterDatabase_4">#N/A</definedName>
    <definedName name="Excel_BuiltIn__FilterDatabase_5">#N/A</definedName>
    <definedName name="Excel_BuiltIn__FilterDatabase_6">#N/A</definedName>
    <definedName name="Excel_BuiltIn__FilterDatabase_7">#N/A</definedName>
    <definedName name="Excel_BuiltIn_Print_Area_6">#N/A</definedName>
    <definedName name="Excel_BuiltIn_Print_Area_7">#N/A</definedName>
    <definedName name="Excel_BuiltIn_Print_Area_8">#N/A</definedName>
    <definedName name="Excel_BuiltIn_Print_Titles_1_1">#N/A</definedName>
    <definedName name="Excel_BuiltIn_Print_Titles_1_1_1">#N/A</definedName>
    <definedName name="Excel_BuiltIn_Print_Titles_1_1_1_1">#N/A</definedName>
    <definedName name="_xlnm.Extract" localSheetId="4">#REF!</definedName>
    <definedName name="_xlnm.Extract" localSheetId="0">#REF!</definedName>
    <definedName name="_xlnm.Extract" localSheetId="6">#REF!</definedName>
    <definedName name="_xlnm.Extract" localSheetId="5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ONDATION">#N/A</definedName>
    <definedName name="forfaitE">#N/A</definedName>
    <definedName name="forfaitF">#N/A</definedName>
    <definedName name="H">#N/A</definedName>
    <definedName name="IMPRESSION">#N/A</definedName>
    <definedName name="_xlnm.Print_Titles" localSheetId="4">'LOT 16 DCE Clôtures T06 Option1'!$1:$5</definedName>
    <definedName name="_xlnm.Print_Titles" localSheetId="0">'LOT 16 DCE Clôtures TF'!$1:$5</definedName>
    <definedName name="_xlnm.Print_Titles" localSheetId="6">'LOT 16 DCE Espvert  T06 Option3'!$1:$5</definedName>
    <definedName name="_xlnm.Print_Titles" localSheetId="5">'LOT 16 DCE Plateau T06 Option2'!$1:$5</definedName>
    <definedName name="_xlnm.Print_Titles" localSheetId="1">'LOT 16 DCE Revêtement T02'!$1:$5</definedName>
    <definedName name="_xlnm.Print_Titles" localSheetId="2">'LOT 16 DCE Revêtement T04'!$1:$5</definedName>
    <definedName name="_xlnm.Print_Titles" localSheetId="3">'LOT 16 DCE Revêtement T06'!$1:$5</definedName>
    <definedName name="ingenc2">#N/A</definedName>
    <definedName name="jki" localSheetId="4">#REF!</definedName>
    <definedName name="jki" localSheetId="0">#REF!</definedName>
    <definedName name="jki" localSheetId="6">#REF!</definedName>
    <definedName name="jki" localSheetId="5">#REF!</definedName>
    <definedName name="jki" localSheetId="1">#REF!</definedName>
    <definedName name="jki" localSheetId="2">#REF!</definedName>
    <definedName name="jki" localSheetId="3">#REF!</definedName>
    <definedName name="jki">#REF!</definedName>
    <definedName name="K.matériel">#N/A</definedName>
    <definedName name="K_MO">#N/A</definedName>
    <definedName name="kjhg" localSheetId="4">#REF!</definedName>
    <definedName name="kjhg" localSheetId="0">#REF!</definedName>
    <definedName name="kjhg" localSheetId="6">#REF!</definedName>
    <definedName name="kjhg" localSheetId="5">#REF!</definedName>
    <definedName name="kjhg" localSheetId="1">#REF!</definedName>
    <definedName name="kjhg" localSheetId="2">#REF!</definedName>
    <definedName name="kjhg" localSheetId="3">#REF!</definedName>
    <definedName name="kjhg">#REF!</definedName>
    <definedName name="long_enrob">#N/A</definedName>
    <definedName name="long_res">#N/A</definedName>
    <definedName name="long_trav">#N/A</definedName>
    <definedName name="LOT_13">#N/A</definedName>
    <definedName name="mou">#N/A</definedName>
    <definedName name="nv">#N/A</definedName>
    <definedName name="origine">#N/A</definedName>
    <definedName name="P">#N/A</definedName>
    <definedName name="plom" localSheetId="4">#REF!</definedName>
    <definedName name="plom" localSheetId="0">#REF!</definedName>
    <definedName name="plom" localSheetId="6">#REF!</definedName>
    <definedName name="plom" localSheetId="5">#REF!</definedName>
    <definedName name="plom" localSheetId="1">#REF!</definedName>
    <definedName name="plom" localSheetId="2">#REF!</definedName>
    <definedName name="plom" localSheetId="3">#REF!</definedName>
    <definedName name="plom">#REF!</definedName>
    <definedName name="revetementb">#N/A</definedName>
    <definedName name="revetementc">#N/A</definedName>
    <definedName name="rtre">#REF!</definedName>
    <definedName name="t_1">#REF!</definedName>
    <definedName name="tacreg">#N/A</definedName>
    <definedName name="tarm">#N/A</definedName>
    <definedName name="taux">#N/A</definedName>
    <definedName name="tclim0">#N/A</definedName>
    <definedName name="tclim1">#N/A</definedName>
    <definedName name="tclim2">#N/A</definedName>
    <definedName name="tclim3">#N/A</definedName>
    <definedName name="tclimn1">#N/A</definedName>
    <definedName name="tclimn2">#N/A</definedName>
    <definedName name="tclimn3">#N/A</definedName>
    <definedName name="tdesenf">#N/A</definedName>
    <definedName name="tdivers">#N/A</definedName>
    <definedName name="terrze">#REF!</definedName>
    <definedName name="TGBTCOMM">#N/A</definedName>
    <definedName name="thyprim">#N/A</definedName>
    <definedName name="TREEEEZA" localSheetId="4">#REF!</definedName>
    <definedName name="TREEEEZA" localSheetId="0">#REF!</definedName>
    <definedName name="TREEEEZA" localSheetId="6">#REF!</definedName>
    <definedName name="TREEEEZA" localSheetId="5">#REF!</definedName>
    <definedName name="TREEEEZA" localSheetId="1">#REF!</definedName>
    <definedName name="TREEEEZA" localSheetId="2">#REF!</definedName>
    <definedName name="TREEEEZA" localSheetId="3">#REF!</definedName>
    <definedName name="TREEEEZA">#REF!</definedName>
    <definedName name="TRZE" localSheetId="4">#REF!</definedName>
    <definedName name="TRZE" localSheetId="0">#REF!</definedName>
    <definedName name="TRZE" localSheetId="6">#REF!</definedName>
    <definedName name="TRZE" localSheetId="5">#REF!</definedName>
    <definedName name="TRZE" localSheetId="1">#REF!</definedName>
    <definedName name="TRZE" localSheetId="2">#REF!</definedName>
    <definedName name="TRZE" localSheetId="3">#REF!</definedName>
    <definedName name="TRZE">#REF!</definedName>
    <definedName name="ttran">#N/A</definedName>
    <definedName name="TTTTTT" localSheetId="4">#REF!</definedName>
    <definedName name="TTTTTT" localSheetId="0">#REF!</definedName>
    <definedName name="TTTTTT" localSheetId="6">#REF!</definedName>
    <definedName name="TTTTTT" localSheetId="5">#REF!</definedName>
    <definedName name="TTTTTT" localSheetId="1">#REF!</definedName>
    <definedName name="TTTTTT" localSheetId="2">#REF!</definedName>
    <definedName name="TTTTTT" localSheetId="3">#REF!</definedName>
    <definedName name="TTTTTT">#REF!</definedName>
    <definedName name="TVA">#N/A</definedName>
    <definedName name="tvent">#N/A</definedName>
    <definedName name="tvmcn0">#N/A</definedName>
    <definedName name="tvmcn2">#N/A</definedName>
    <definedName name="tvmcn3">#N/A</definedName>
    <definedName name="tx">#N/A</definedName>
    <definedName name="TXCMOP" localSheetId="4">#REF!</definedName>
    <definedName name="TXCMOP" localSheetId="0">#REF!</definedName>
    <definedName name="TXCMOP" localSheetId="6">#REF!</definedName>
    <definedName name="TXCMOP" localSheetId="5">#REF!</definedName>
    <definedName name="TXCMOP" localSheetId="1">#REF!</definedName>
    <definedName name="TXCMOP" localSheetId="2">#REF!</definedName>
    <definedName name="TXCMOP" localSheetId="3">#REF!</definedName>
    <definedName name="TXCMOP">#REF!</definedName>
    <definedName name="txcomp">#N/A</definedName>
    <definedName name="txind">#N/A</definedName>
    <definedName name="vente">#N/A</definedName>
    <definedName name="www" localSheetId="4">#REF!</definedName>
    <definedName name="www" localSheetId="0">#REF!</definedName>
    <definedName name="www" localSheetId="6">#REF!</definedName>
    <definedName name="www" localSheetId="5">#REF!</definedName>
    <definedName name="www" localSheetId="1">#REF!</definedName>
    <definedName name="www" localSheetId="2">#REF!</definedName>
    <definedName name="www" localSheetId="3">#REF!</definedName>
    <definedName name="www">#REF!</definedName>
    <definedName name="ZASC" localSheetId="4">#REF!</definedName>
    <definedName name="ZASC" localSheetId="0">#REF!</definedName>
    <definedName name="ZASC" localSheetId="6">#REF!</definedName>
    <definedName name="ZASC" localSheetId="5">#REF!</definedName>
    <definedName name="ZASC" localSheetId="1">#REF!</definedName>
    <definedName name="ZASC" localSheetId="2">#REF!</definedName>
    <definedName name="ZASC" localSheetId="3">#REF!</definedName>
    <definedName name="ZASC">#REF!</definedName>
    <definedName name="_xlnm.Print_Area" localSheetId="4">'LOT 16 DCE Clôtures T06 Option1'!$A$1:$F$76</definedName>
    <definedName name="_xlnm.Print_Area" localSheetId="0">'LOT 16 DCE Clôtures TF'!$A$1:$F$102</definedName>
    <definedName name="_xlnm.Print_Area" localSheetId="6">'LOT 16 DCE Espvert  T06 Option3'!$A$1:$F$103</definedName>
    <definedName name="_xlnm.Print_Area" localSheetId="5">'LOT 16 DCE Plateau T06 Option2'!$A$1:$F$55</definedName>
    <definedName name="_xlnm.Print_Area" localSheetId="1">'LOT 16 DCE Revêtement T02'!$A$1:$F$50</definedName>
    <definedName name="_xlnm.Print_Area" localSheetId="2">'LOT 16 DCE Revêtement T04'!$A$1:$F$50</definedName>
    <definedName name="_xlnm.Print_Area" localSheetId="3">'LOT 16 DCE Revêtement T06'!$A$1:$F$51</definedName>
    <definedName name="zz">#REF!</definedName>
    <definedName name="zzz">#REF!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3" l="1"/>
  <c r="A8" i="21"/>
  <c r="A9" i="21" s="1"/>
  <c r="A10" i="21" s="1"/>
  <c r="A8" i="20"/>
  <c r="A9" i="20" s="1"/>
  <c r="A10" i="20" s="1"/>
  <c r="A8" i="19"/>
  <c r="A9" i="19" s="1"/>
  <c r="A10" i="19" s="1"/>
  <c r="A8" i="24"/>
  <c r="A9" i="24" s="1"/>
  <c r="A10" i="24" s="1"/>
  <c r="A8" i="28"/>
  <c r="A9" i="28" s="1"/>
  <c r="A10" i="28" s="1"/>
  <c r="A8" i="26"/>
  <c r="A9" i="26" s="1"/>
  <c r="C45" i="28"/>
  <c r="A37" i="28"/>
  <c r="A38" i="28" s="1"/>
  <c r="A40" i="28" s="1"/>
  <c r="A42" i="28" s="1"/>
  <c r="C45" i="26"/>
  <c r="A37" i="26"/>
  <c r="A38" i="26" s="1"/>
  <c r="A40" i="26" s="1"/>
  <c r="A42" i="26" s="1"/>
  <c r="A37" i="21"/>
  <c r="A53" i="21" s="1"/>
  <c r="A89" i="21" s="1"/>
  <c r="A90" i="21" s="1"/>
  <c r="A92" i="21" s="1"/>
  <c r="A94" i="21" s="1"/>
  <c r="A37" i="20"/>
  <c r="D39" i="21"/>
  <c r="D41" i="21"/>
  <c r="D43" i="21"/>
  <c r="C45" i="24"/>
  <c r="A37" i="24"/>
  <c r="A38" i="24" s="1"/>
  <c r="A40" i="24" s="1"/>
  <c r="A42" i="24" s="1"/>
  <c r="C97" i="21"/>
  <c r="D72" i="21"/>
  <c r="C87" i="21"/>
  <c r="C51" i="21"/>
  <c r="C49" i="20"/>
  <c r="D39" i="19"/>
  <c r="C71" i="19"/>
  <c r="C61" i="19"/>
  <c r="C49" i="19"/>
  <c r="A37" i="19"/>
  <c r="A38" i="19" s="1"/>
  <c r="A40" i="19" s="1"/>
  <c r="A42" i="19" s="1"/>
  <c r="A44" i="19" s="1"/>
  <c r="A8" i="13"/>
  <c r="A9" i="13" s="1"/>
  <c r="A10" i="13" s="1"/>
  <c r="A10" i="26" l="1"/>
  <c r="D73" i="21"/>
  <c r="D74" i="21"/>
  <c r="D75" i="21"/>
  <c r="D76" i="21"/>
  <c r="D77" i="21"/>
  <c r="A54" i="21"/>
  <c r="A56" i="21" s="1"/>
  <c r="A58" i="21" s="1"/>
  <c r="A38" i="21"/>
  <c r="A38" i="20"/>
  <c r="A40" i="20" s="1"/>
  <c r="A42" i="20" s="1"/>
  <c r="A44" i="20" s="1"/>
  <c r="A46" i="20" s="1"/>
  <c r="A46" i="19"/>
  <c r="A51" i="19"/>
  <c r="A63" i="19" l="1"/>
  <c r="A64" i="19" s="1"/>
  <c r="A66" i="19" s="1"/>
  <c r="A68" i="19" s="1"/>
  <c r="A52" i="19"/>
  <c r="A54" i="19" s="1"/>
  <c r="A56" i="19" s="1"/>
  <c r="A58" i="19" s="1"/>
  <c r="F87" i="21"/>
  <c r="A64" i="21"/>
  <c r="A70" i="21" s="1"/>
  <c r="A60" i="21"/>
  <c r="A61" i="21" s="1"/>
  <c r="A62" i="21" s="1"/>
  <c r="A63" i="21" s="1"/>
  <c r="A40" i="21"/>
  <c r="A42" i="21" s="1"/>
  <c r="A44" i="21" s="1"/>
  <c r="A46" i="21" s="1"/>
  <c r="A48" i="21" s="1"/>
  <c r="C71" i="13"/>
  <c r="C61" i="13"/>
  <c r="A72" i="21" l="1"/>
  <c r="A78" i="21"/>
  <c r="A66" i="21"/>
  <c r="A67" i="21" s="1"/>
  <c r="A68" i="21" s="1"/>
  <c r="C49" i="13"/>
  <c r="A37" i="13"/>
  <c r="A38" i="13" s="1"/>
  <c r="A40" i="13" s="1"/>
  <c r="A42" i="13" s="1"/>
  <c r="A44" i="13" s="1"/>
  <c r="A46" i="13" s="1"/>
  <c r="A82" i="21" l="1"/>
  <c r="A84" i="21" s="1"/>
  <c r="A85" i="21" s="1"/>
  <c r="A80" i="21"/>
  <c r="A81" i="21" s="1"/>
  <c r="A69" i="21"/>
  <c r="A73" i="21"/>
  <c r="A74" i="21" s="1"/>
  <c r="A75" i="21" s="1"/>
  <c r="A76" i="21" s="1"/>
  <c r="A77" i="21" s="1"/>
  <c r="A51" i="13"/>
  <c r="A63" i="13" l="1"/>
  <c r="A52" i="13"/>
  <c r="A54" i="13" s="1"/>
  <c r="A56" i="13" s="1"/>
  <c r="A58" i="13" s="1"/>
  <c r="A64" i="13" l="1"/>
  <c r="A66" i="13" s="1"/>
  <c r="A68" i="13" s="1"/>
  <c r="A73" i="13"/>
  <c r="A74" i="13" l="1"/>
  <c r="A76" i="13" s="1"/>
  <c r="A78" i="13" s="1"/>
  <c r="A89" i="13"/>
  <c r="A90" i="13" s="1"/>
  <c r="A92" i="13" s="1"/>
  <c r="A94" i="13" s="1"/>
  <c r="A81" i="13"/>
  <c r="A82" i="13" s="1"/>
  <c r="A84" i="13" s="1"/>
  <c r="A86" i="13" s="1"/>
</calcChain>
</file>

<file path=xl/sharedStrings.xml><?xml version="1.0" encoding="utf-8"?>
<sst xmlns="http://schemas.openxmlformats.org/spreadsheetml/2006/main" count="554" uniqueCount="130">
  <si>
    <t>TRANCHE FERME</t>
  </si>
  <si>
    <t>N°</t>
  </si>
  <si>
    <t>DESIGNATION DES OUVRAGES</t>
  </si>
  <si>
    <t>U</t>
  </si>
  <si>
    <t>QUANTITE</t>
  </si>
  <si>
    <t>P.U.</t>
  </si>
  <si>
    <t>TOTAUX</t>
  </si>
  <si>
    <t>TRAVAUX PRELIMINAIRES</t>
  </si>
  <si>
    <t xml:space="preserve"> </t>
  </si>
  <si>
    <t>F</t>
  </si>
  <si>
    <t>Nota : Les quantités indiquées sont données à titre indicatif.</t>
  </si>
  <si>
    <t>L'entreprise est tenue de les vérifier et de les modifier le cas</t>
  </si>
  <si>
    <t>échéant afin de les adapter à leur propre quantité. En tout état</t>
  </si>
  <si>
    <t>de cause, les documents retournés par eux sont considérés</t>
  </si>
  <si>
    <t>comme les leurs et donc sous leur entière responsabilité.</t>
  </si>
  <si>
    <t>MONTANT TOTAL DES TRAVAUX</t>
  </si>
  <si>
    <t>REHABILITATION ET EXTENSION DU LYCEE D'ETAT DE WALLIS ET FUTUNA
COMMUNE DE MATA'UTU - WALLIS-ET-FUTUNA - DCE</t>
  </si>
  <si>
    <t>A la charge du MO</t>
  </si>
  <si>
    <t>Nota : Voir Plans Architecturaux - MMW ARCHITECTURE</t>
  </si>
  <si>
    <t>Nota : Voir Plan Ter/Voiries/Rés Hum - SIGMA INGENIERIE</t>
  </si>
  <si>
    <t>Nota : Voir Plan Réseaux Secs - INGENC</t>
  </si>
  <si>
    <t>Nota : Voir Plan Béton Armé - STRUCTURE CONCEPT</t>
  </si>
  <si>
    <t>Nota : Voir Plans Charpente - STRUCTURE CONCEPT</t>
  </si>
  <si>
    <t>Nota : Voir Plans CFO CFA - INGENC</t>
  </si>
  <si>
    <t>Nota : Voir Plans IP - INGENC</t>
  </si>
  <si>
    <t>Nota : Voir Plans Plomberie - GEOME</t>
  </si>
  <si>
    <t>Nota : Voir Plans Clim/Vent - GEOME</t>
  </si>
  <si>
    <t>Nota : Voir Plans Chambre Froide - GEOME</t>
  </si>
  <si>
    <t>Nota : Voir Plans Clôt / Esp Vert - SIGMA INGENIERIE</t>
  </si>
  <si>
    <t>Nota : Voir Dossier Sécurité - ES2</t>
  </si>
  <si>
    <t>Nota : Voir Note Environnementale - INGENC</t>
  </si>
  <si>
    <t>Nota : Voir Rapport d'étude de sols - ANTEA</t>
  </si>
  <si>
    <t>Nota : Voir Rapport Initial de Contrôle Technique - VERITAS</t>
  </si>
  <si>
    <t>Nota : Voir Plan Général de Coordination - SOCOTEC</t>
  </si>
  <si>
    <t xml:space="preserve">Assurance dommage Obligatoire - Police de chantier </t>
  </si>
  <si>
    <t>Assurance Responsabilité Civile Professionnelle avec volet décennale</t>
  </si>
  <si>
    <t xml:space="preserve">Inclus dans les prix </t>
  </si>
  <si>
    <t>LOT 16 : CLOTURES - ESPACE VERT - AMENAGEMENT</t>
  </si>
  <si>
    <t>TRAVAUX PREPARATOIRES</t>
  </si>
  <si>
    <t>LE METRE LINEAIRE</t>
  </si>
  <si>
    <t>ML</t>
  </si>
  <si>
    <t>L'ENSEMBLE</t>
  </si>
  <si>
    <t>ENS</t>
  </si>
  <si>
    <t>CLOTURES</t>
  </si>
  <si>
    <t>PORTAILS - PORTILLONS</t>
  </si>
  <si>
    <t>L'UNITE</t>
  </si>
  <si>
    <t xml:space="preserve"> - Débroussaillage et élagage sur une largeur de 1 m de part et d'autre de la clôture périphérique</t>
  </si>
  <si>
    <t>M2</t>
  </si>
  <si>
    <t xml:space="preserve"> - Portillon Ouverture manuelle - Ht 2,00 m
   Largeur de passage 1,40 m</t>
  </si>
  <si>
    <t>Clôtures intérieures et périphériques</t>
  </si>
  <si>
    <t xml:space="preserve"> - Clôture périphérique de type Axis en pleine terre - Ht 2,00 m</t>
  </si>
  <si>
    <t xml:space="preserve"> - Clôture intérieure de type Axis en pleine terre - Ht 2,00 m</t>
  </si>
  <si>
    <t xml:space="preserve"> - Dépose clôture périphérique existante</t>
  </si>
  <si>
    <t xml:space="preserve"> - Dépose clôture intérieure existante</t>
  </si>
  <si>
    <t xml:space="preserve"> - Dépose 2 portails et 1 portillon existant - Entrée principale</t>
  </si>
  <si>
    <t xml:space="preserve"> - Dépose 1 portail double vantaux - Plateau sportif</t>
  </si>
  <si>
    <t>Plateau sportif</t>
  </si>
  <si>
    <t>PLATEAU SPORTIF</t>
  </si>
  <si>
    <t xml:space="preserve"> - Nettoyage karcher et remise en état plateau sportif</t>
  </si>
  <si>
    <t xml:space="preserve"> - Equipements - Ensemble de panier basket réglable en hauteur (2,65 m – 2,85 m – 3,05 m) y compris filet armé</t>
  </si>
  <si>
    <t xml:space="preserve"> - Equipements - Buts de hand équipés d’un filet armé</t>
  </si>
  <si>
    <t xml:space="preserve"> - Equipements - Poteaux ajustables et filets pour volley-ball</t>
  </si>
  <si>
    <t>LA PAIRE</t>
  </si>
  <si>
    <t>Paire</t>
  </si>
  <si>
    <t>Plan EXE et DOE - TF</t>
  </si>
  <si>
    <t>Espaces-verts et Mobiliers</t>
  </si>
  <si>
    <t>TERRASSEMENTS - TERRE</t>
  </si>
  <si>
    <t xml:space="preserve"> - Nivellement -  Surface Engazonnement : surf x 10 cm</t>
  </si>
  <si>
    <t xml:space="preserve"> - Nivellement -  Massifs : surf x 30 cm</t>
  </si>
  <si>
    <t xml:space="preserve"> - Fosse de plantation - Arbres et Palmiers</t>
  </si>
  <si>
    <t>LE METRE CARRE</t>
  </si>
  <si>
    <t>LE METRE CUBE EN PLACE</t>
  </si>
  <si>
    <t>LE METRE CUBE NON FOISONNE</t>
  </si>
  <si>
    <t>M3</t>
  </si>
  <si>
    <t xml:space="preserve"> - Fourniture Terre végétale - Fosse de plantation</t>
  </si>
  <si>
    <t xml:space="preserve"> - Fourniture Terre végétale - Engazonnement</t>
  </si>
  <si>
    <t xml:space="preserve"> - Fourniture Terre végétale - Massif</t>
  </si>
  <si>
    <t>PLANTATIONS - ENGAZONNEMENTS</t>
  </si>
  <si>
    <t xml:space="preserve"> - Arbustes 100/150 </t>
  </si>
  <si>
    <t xml:space="preserve"> - Massifs 60/80 - 30% avec une densité de 1u/m2</t>
  </si>
  <si>
    <t xml:space="preserve"> - Massifs 40/60 - 30% avec une densité de 3u/m2</t>
  </si>
  <si>
    <t xml:space="preserve"> - Massifs 20/40 - 40% avec une densité de 5u/m2</t>
  </si>
  <si>
    <t xml:space="preserve"> - Travaux de plantations </t>
  </si>
  <si>
    <t>Paillage mulch</t>
  </si>
  <si>
    <t xml:space="preserve"> - Fosse de plantation</t>
  </si>
  <si>
    <t xml:space="preserve"> - Massifs</t>
  </si>
  <si>
    <t>Engazonnement</t>
  </si>
  <si>
    <t xml:space="preserve"> - Engazonnement en buffalo intégral</t>
  </si>
  <si>
    <t xml:space="preserve"> - Engazonnement en repiquage de mottes de buffalo</t>
  </si>
  <si>
    <t>MOBILIERS</t>
  </si>
  <si>
    <t xml:space="preserve"> - Corbeille / Poubelle</t>
  </si>
  <si>
    <t xml:space="preserve"> - Bordure séparative</t>
  </si>
  <si>
    <t>Clôtures périphériques et Revêtement minéral</t>
  </si>
  <si>
    <t>REVEMENT MINERAL EN PERIPHERIE DU BATIMENT K</t>
  </si>
  <si>
    <t>Revêtement minéral</t>
  </si>
  <si>
    <t>REVEMENT MINERAL EN PERIPHERIE DU BATIMENT U</t>
  </si>
  <si>
    <t xml:space="preserve"> - Réalisation de nouveaux tracés d'un terrain de basket-ball, d'un terrain de hand-ball et de 5 terrains de volley-ball</t>
  </si>
  <si>
    <t xml:space="preserve"> - Portail coulissant autoportant motorisé - Ht 2,00 m
   Largeur de passage 4 m</t>
  </si>
  <si>
    <t xml:space="preserve"> - Portail double vantaux non motorisé - Ht 2,00 m
   Largeur de passage 5 m</t>
  </si>
  <si>
    <t xml:space="preserve"> - Fournitures massifs - Typologie 1 : Massifs océaniens et florifères</t>
  </si>
  <si>
    <t xml:space="preserve"> - Fournitures massifs - Typologie 2 : Massifs forêts littorales et supra-littorales</t>
  </si>
  <si>
    <t xml:space="preserve"> - Banc en béton poli - Module 1</t>
  </si>
  <si>
    <t xml:space="preserve"> - Banc en béton poli - Module 2</t>
  </si>
  <si>
    <t>REVEMENT MINERAL EN PERIPHERIE DES BATIMENTS B C E F M Q et V</t>
  </si>
  <si>
    <t xml:space="preserve"> - Muret bahut béton au niveau de l'entrée principale - Ht 0,50 m</t>
  </si>
  <si>
    <t xml:space="preserve"> - Clôture périphérique de type Axis sur platine - Ht 1,50 m</t>
  </si>
  <si>
    <t>TRANCHE OPTIONNELLE 06</t>
  </si>
  <si>
    <t>TRANCHE OPTIONNELLE 06 - OPTION 1</t>
  </si>
  <si>
    <t>TRANCHE OPTIONNELLE 06 - OPTION 2</t>
  </si>
  <si>
    <t>TRANCHE OPTIONNELLE 06 - OPTION 3</t>
  </si>
  <si>
    <t>Plan EXE et DOE - TO6 - Option 1</t>
  </si>
  <si>
    <t>Plan EXE et DOE - TO6 - Option 2</t>
  </si>
  <si>
    <t>Plan EXE et DOE - TO6 - Option 3</t>
  </si>
  <si>
    <t>Plan EXE et DOE - TO6</t>
  </si>
  <si>
    <t>Plan EXE et DOE - TO4</t>
  </si>
  <si>
    <t>TRANCHE OPTIONNELLE 04</t>
  </si>
  <si>
    <t>REVEMENT MINERAL EN PERIPHERIE DU BATIMENT J</t>
  </si>
  <si>
    <t>Plan EXE et DOE - TO2</t>
  </si>
  <si>
    <t>REVEMENT MINERAL EN PERIPHERIE DES BATIMENTS D et H</t>
  </si>
  <si>
    <t>REVEMENT MINERAL EN PERIPHERIE DU BATIMENT G et I</t>
  </si>
  <si>
    <t xml:space="preserve"> - Nivellement -  Surface gravier concassé de carrière 6/8 : surf x 10 cm</t>
  </si>
  <si>
    <t xml:space="preserve"> - Gravier concassé de carrière 6/8 - Ep 10 cm</t>
  </si>
  <si>
    <t>REVEMENT MINERAL EN PERIPHERIE DES BATIMENTS D et H / K / U</t>
  </si>
  <si>
    <t>TRANCHE OPTIONNELLE 02</t>
  </si>
  <si>
    <t xml:space="preserve"> - Fournitures arbres </t>
  </si>
  <si>
    <t xml:space="preserve"> - Fournitures palmiers </t>
  </si>
  <si>
    <t xml:space="preserve"> - Arbres </t>
  </si>
  <si>
    <t xml:space="preserve"> - Palmiers </t>
  </si>
  <si>
    <t>Pour Mémoire</t>
  </si>
  <si>
    <t xml:space="preserve">L'entreprise (Date et signature)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</si>
</sst>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#,##0\ &quot;FCFP&quot;"/>
    <numFmt numFmtId="166" formatCode="#,##0.00\ &quot;m²&quot;"/>
    <numFmt numFmtId="167" formatCode="\ #,##0.00&quot;    &quot;;\-#,##0.00&quot;    &quot;;&quot; -&quot;#&quot;    &quot;;@\ "/>
    <numFmt numFmtId="168" formatCode="0.0000"/>
    <numFmt numFmtId="169" formatCode="_-* #,##0_-;\-* #,##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Helvetica Neue"/>
    </font>
    <font>
      <sz val="10"/>
      <name val="Arial"/>
      <family val="2"/>
    </font>
    <font>
      <b/>
      <sz val="9"/>
      <color rgb="FF0070C0"/>
      <name val="Arial"/>
      <family val="2"/>
    </font>
    <font>
      <sz val="11"/>
      <color rgb="FF0070C0"/>
      <name val="Calibri"/>
      <family val="2"/>
      <scheme val="minor"/>
    </font>
    <font>
      <b/>
      <sz val="14"/>
      <name val="Arial"/>
      <family val="2"/>
    </font>
    <font>
      <b/>
      <u/>
      <sz val="9"/>
      <name val="Arial"/>
      <family val="2"/>
    </font>
    <font>
      <sz val="14"/>
      <color theme="1"/>
      <name val="Calibri"/>
      <family val="2"/>
      <scheme val="minor"/>
    </font>
    <font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FF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double">
        <color auto="1"/>
      </top>
      <bottom style="double">
        <color indexed="64"/>
      </bottom>
      <diagonal/>
    </border>
    <border>
      <left style="hair">
        <color auto="1"/>
      </left>
      <right/>
      <top style="double">
        <color auto="1"/>
      </top>
      <bottom style="double">
        <color indexed="64"/>
      </bottom>
      <diagonal/>
    </border>
    <border>
      <left style="hair">
        <color indexed="64"/>
      </left>
      <right style="hair">
        <color auto="1"/>
      </right>
      <top style="double">
        <color auto="1"/>
      </top>
      <bottom style="hair">
        <color indexed="64"/>
      </bottom>
      <diagonal/>
    </border>
    <border>
      <left style="hair">
        <color auto="1"/>
      </left>
      <right/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8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 applyNumberFormat="0" applyFill="0" applyBorder="0" applyProtection="0">
      <alignment vertical="top"/>
    </xf>
    <xf numFmtId="0" fontId="7" fillId="0" borderId="0"/>
    <xf numFmtId="0" fontId="6" fillId="0" borderId="0" applyNumberFormat="0" applyFill="0" applyBorder="0" applyProtection="0">
      <alignment vertical="top"/>
    </xf>
    <xf numFmtId="167" fontId="7" fillId="0" borderId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0" applyFont="1"/>
    <xf numFmtId="16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/>
    <xf numFmtId="164" fontId="4" fillId="0" borderId="10" xfId="0" applyNumberFormat="1" applyFont="1" applyBorder="1" applyAlignment="1">
      <alignment horizontal="center" vertical="center"/>
    </xf>
    <xf numFmtId="0" fontId="5" fillId="0" borderId="11" xfId="0" applyFont="1" applyBorder="1"/>
    <xf numFmtId="165" fontId="5" fillId="0" borderId="13" xfId="0" applyNumberFormat="1" applyFont="1" applyBorder="1" applyAlignment="1">
      <alignment horizontal="right"/>
    </xf>
    <xf numFmtId="0" fontId="5" fillId="0" borderId="11" xfId="0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right" vertical="center"/>
    </xf>
    <xf numFmtId="165" fontId="5" fillId="0" borderId="14" xfId="2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164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165" fontId="5" fillId="0" borderId="14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right" vertical="center"/>
    </xf>
    <xf numFmtId="165" fontId="5" fillId="0" borderId="0" xfId="0" applyNumberFormat="1" applyFont="1"/>
    <xf numFmtId="0" fontId="5" fillId="0" borderId="8" xfId="0" applyFont="1" applyBorder="1"/>
    <xf numFmtId="165" fontId="5" fillId="0" borderId="9" xfId="0" applyNumberFormat="1" applyFont="1" applyBorder="1" applyAlignment="1">
      <alignment horizontal="right"/>
    </xf>
    <xf numFmtId="164" fontId="5" fillId="0" borderId="10" xfId="0" applyNumberFormat="1" applyFont="1" applyBorder="1"/>
    <xf numFmtId="0" fontId="4" fillId="0" borderId="11" xfId="0" applyFont="1" applyBorder="1" applyAlignment="1">
      <alignment vertical="center"/>
    </xf>
    <xf numFmtId="165" fontId="5" fillId="0" borderId="14" xfId="0" applyNumberFormat="1" applyFont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/>
    </xf>
    <xf numFmtId="49" fontId="8" fillId="0" borderId="10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0" applyNumberFormat="1" applyFont="1" applyBorder="1" applyAlignment="1">
      <alignment horizontal="center" vertical="center"/>
    </xf>
    <xf numFmtId="165" fontId="2" fillId="0" borderId="16" xfId="1" applyNumberFormat="1" applyFont="1" applyFill="1" applyBorder="1" applyAlignment="1">
      <alignment horizontal="right" vertical="center"/>
    </xf>
    <xf numFmtId="164" fontId="5" fillId="0" borderId="0" xfId="0" applyNumberFormat="1" applyFont="1"/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5" fontId="5" fillId="0" borderId="20" xfId="0" applyNumberFormat="1" applyFont="1" applyBorder="1" applyAlignment="1">
      <alignment horizontal="right"/>
    </xf>
    <xf numFmtId="0" fontId="5" fillId="0" borderId="8" xfId="0" applyFont="1" applyBorder="1" applyAlignment="1">
      <alignment horizontal="left" indent="1"/>
    </xf>
    <xf numFmtId="0" fontId="4" fillId="0" borderId="11" xfId="0" applyFont="1" applyBorder="1" applyAlignment="1">
      <alignment horizontal="left" indent="1"/>
    </xf>
    <xf numFmtId="0" fontId="5" fillId="0" borderId="11" xfId="0" applyFont="1" applyBorder="1" applyAlignment="1">
      <alignment horizontal="left" vertical="center" wrapText="1" indent="1"/>
    </xf>
    <xf numFmtId="0" fontId="11" fillId="0" borderId="11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indent="1"/>
    </xf>
    <xf numFmtId="0" fontId="5" fillId="0" borderId="15" xfId="0" applyFont="1" applyBorder="1" applyAlignment="1">
      <alignment horizontal="left" inden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left" indent="1"/>
    </xf>
    <xf numFmtId="0" fontId="5" fillId="0" borderId="8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wrapText="1"/>
    </xf>
    <xf numFmtId="0" fontId="5" fillId="0" borderId="0" xfId="0" applyFont="1" applyAlignment="1">
      <alignment horizontal="left" indent="1"/>
    </xf>
    <xf numFmtId="165" fontId="5" fillId="0" borderId="21" xfId="0" applyNumberFormat="1" applyFont="1" applyBorder="1" applyAlignment="1">
      <alignment horizontal="right" vertical="center"/>
    </xf>
    <xf numFmtId="165" fontId="5" fillId="0" borderId="20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/>
    </xf>
    <xf numFmtId="165" fontId="5" fillId="0" borderId="23" xfId="0" applyNumberFormat="1" applyFont="1" applyBorder="1" applyAlignment="1">
      <alignment horizontal="right"/>
    </xf>
    <xf numFmtId="2" fontId="5" fillId="0" borderId="2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165" fontId="5" fillId="0" borderId="12" xfId="0" applyNumberFormat="1" applyFont="1" applyBorder="1"/>
    <xf numFmtId="165" fontId="5" fillId="0" borderId="12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 vertical="center"/>
    </xf>
    <xf numFmtId="166" fontId="5" fillId="0" borderId="26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right" vertical="center"/>
    </xf>
    <xf numFmtId="165" fontId="5" fillId="0" borderId="25" xfId="0" applyNumberFormat="1" applyFont="1" applyBorder="1"/>
    <xf numFmtId="165" fontId="5" fillId="0" borderId="25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15" xfId="0" applyNumberFormat="1" applyFont="1" applyBorder="1"/>
    <xf numFmtId="2" fontId="5" fillId="0" borderId="15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0" fontId="12" fillId="0" borderId="0" xfId="0" applyFont="1"/>
    <xf numFmtId="0" fontId="3" fillId="0" borderId="0" xfId="0" applyFont="1" applyAlignment="1">
      <alignment horizontal="center"/>
    </xf>
    <xf numFmtId="2" fontId="5" fillId="0" borderId="11" xfId="0" applyNumberFormat="1" applyFont="1" applyBorder="1" applyAlignment="1">
      <alignment horizontal="center" vertical="top"/>
    </xf>
    <xf numFmtId="165" fontId="5" fillId="0" borderId="15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 wrapText="1" indent="1"/>
    </xf>
    <xf numFmtId="0" fontId="4" fillId="0" borderId="27" xfId="0" applyFont="1" applyBorder="1" applyAlignment="1">
      <alignment wrapText="1"/>
    </xf>
    <xf numFmtId="164" fontId="5" fillId="0" borderId="28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165" fontId="5" fillId="0" borderId="32" xfId="6" applyNumberFormat="1" applyFont="1" applyFill="1" applyBorder="1" applyAlignment="1" applyProtection="1">
      <alignment horizontal="right" vertical="center"/>
    </xf>
    <xf numFmtId="165" fontId="5" fillId="0" borderId="31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/>
    </xf>
    <xf numFmtId="0" fontId="4" fillId="0" borderId="29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vertical="center" wrapText="1"/>
    </xf>
    <xf numFmtId="2" fontId="13" fillId="0" borderId="11" xfId="0" applyNumberFormat="1" applyFont="1" applyBorder="1" applyAlignment="1">
      <alignment horizontal="center" vertical="center"/>
    </xf>
    <xf numFmtId="165" fontId="13" fillId="0" borderId="32" xfId="6" applyNumberFormat="1" applyFont="1" applyFill="1" applyBorder="1" applyAlignment="1" applyProtection="1">
      <alignment horizontal="right" vertical="center"/>
    </xf>
    <xf numFmtId="166" fontId="13" fillId="0" borderId="11" xfId="0" applyNumberFormat="1" applyFont="1" applyBorder="1" applyAlignment="1">
      <alignment horizontal="center" vertical="center"/>
    </xf>
    <xf numFmtId="168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/>
    </xf>
    <xf numFmtId="165" fontId="5" fillId="0" borderId="34" xfId="0" applyNumberFormat="1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165" fontId="5" fillId="0" borderId="35" xfId="0" applyNumberFormat="1" applyFont="1" applyBorder="1" applyAlignment="1">
      <alignment horizontal="right"/>
    </xf>
    <xf numFmtId="10" fontId="5" fillId="0" borderId="0" xfId="7" applyNumberFormat="1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5" fontId="5" fillId="0" borderId="0" xfId="6" applyNumberFormat="1" applyFont="1" applyFill="1" applyBorder="1" applyAlignment="1" applyProtection="1">
      <alignment horizontal="right" vertical="center"/>
    </xf>
    <xf numFmtId="165" fontId="7" fillId="0" borderId="1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65" fontId="10" fillId="3" borderId="2" xfId="0" applyNumberFormat="1" applyFont="1" applyFill="1" applyBorder="1" applyAlignment="1">
      <alignment horizontal="center" vertical="center"/>
    </xf>
    <xf numFmtId="165" fontId="10" fillId="3" borderId="3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165" fontId="10" fillId="4" borderId="2" xfId="0" applyNumberFormat="1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center" vertical="center"/>
    </xf>
    <xf numFmtId="165" fontId="10" fillId="5" borderId="3" xfId="0" applyNumberFormat="1" applyFont="1" applyFill="1" applyBorder="1" applyAlignment="1">
      <alignment horizontal="center" vertical="center"/>
    </xf>
    <xf numFmtId="169" fontId="5" fillId="0" borderId="36" xfId="1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0" fontId="4" fillId="0" borderId="37" xfId="0" applyFont="1" applyBorder="1" applyAlignment="1">
      <alignment wrapText="1"/>
    </xf>
    <xf numFmtId="2" fontId="5" fillId="0" borderId="8" xfId="0" applyNumberFormat="1" applyFont="1" applyBorder="1" applyAlignment="1">
      <alignment horizontal="center" vertical="center"/>
    </xf>
    <xf numFmtId="165" fontId="5" fillId="0" borderId="38" xfId="0" applyNumberFormat="1" applyFont="1" applyBorder="1"/>
    <xf numFmtId="164" fontId="5" fillId="0" borderId="39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left" indent="1"/>
    </xf>
    <xf numFmtId="164" fontId="5" fillId="0" borderId="40" xfId="0" applyNumberFormat="1" applyFont="1" applyBorder="1" applyAlignment="1">
      <alignment horizontal="center" vertical="center"/>
    </xf>
    <xf numFmtId="0" fontId="5" fillId="0" borderId="41" xfId="0" applyFont="1" applyBorder="1" applyAlignment="1">
      <alignment horizontal="left" indent="1"/>
    </xf>
    <xf numFmtId="0" fontId="5" fillId="0" borderId="41" xfId="0" applyFont="1" applyBorder="1" applyAlignment="1">
      <alignment horizontal="center" vertical="center"/>
    </xf>
    <xf numFmtId="165" fontId="5" fillId="0" borderId="23" xfId="0" applyNumberFormat="1" applyFont="1" applyBorder="1" applyAlignment="1">
      <alignment horizontal="center" vertical="center"/>
    </xf>
    <xf numFmtId="165" fontId="5" fillId="0" borderId="42" xfId="0" applyNumberFormat="1" applyFont="1" applyBorder="1" applyAlignment="1">
      <alignment horizontal="right" vertical="center"/>
    </xf>
    <xf numFmtId="0" fontId="4" fillId="0" borderId="43" xfId="0" applyFont="1" applyBorder="1" applyAlignment="1">
      <alignment wrapText="1"/>
    </xf>
    <xf numFmtId="2" fontId="13" fillId="0" borderId="8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right" vertical="center"/>
    </xf>
    <xf numFmtId="168" fontId="5" fillId="0" borderId="39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vertical="center" wrapText="1"/>
    </xf>
    <xf numFmtId="169" fontId="5" fillId="0" borderId="11" xfId="1" applyNumberFormat="1" applyFont="1" applyFill="1" applyBorder="1" applyAlignment="1">
      <alignment horizontal="center" vertical="center"/>
    </xf>
    <xf numFmtId="168" fontId="5" fillId="0" borderId="4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center" wrapText="1"/>
    </xf>
    <xf numFmtId="0" fontId="5" fillId="0" borderId="45" xfId="0" applyFont="1" applyBorder="1" applyAlignment="1">
      <alignment horizontal="center" vertical="center" wrapText="1"/>
    </xf>
    <xf numFmtId="2" fontId="5" fillId="0" borderId="26" xfId="0" applyNumberFormat="1" applyFont="1" applyBorder="1" applyAlignment="1">
      <alignment horizontal="center" vertical="center"/>
    </xf>
    <xf numFmtId="169" fontId="5" fillId="0" borderId="26" xfId="1" applyNumberFormat="1" applyFont="1" applyFill="1" applyBorder="1" applyAlignment="1">
      <alignment horizontal="center" vertical="center"/>
    </xf>
    <xf numFmtId="165" fontId="7" fillId="0" borderId="20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left" indent="1"/>
    </xf>
    <xf numFmtId="164" fontId="5" fillId="0" borderId="39" xfId="0" applyNumberFormat="1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indent="1"/>
    </xf>
    <xf numFmtId="0" fontId="5" fillId="0" borderId="41" xfId="0" applyFont="1" applyBorder="1"/>
    <xf numFmtId="165" fontId="5" fillId="0" borderId="23" xfId="0" applyNumberFormat="1" applyFont="1" applyBorder="1"/>
    <xf numFmtId="165" fontId="5" fillId="0" borderId="42" xfId="0" applyNumberFormat="1" applyFont="1" applyBorder="1" applyAlignment="1">
      <alignment horizontal="right"/>
    </xf>
    <xf numFmtId="0" fontId="4" fillId="0" borderId="37" xfId="0" applyFont="1" applyBorder="1" applyAlignment="1">
      <alignment vertical="center" wrapText="1"/>
    </xf>
  </cellXfs>
  <cellStyles count="8">
    <cellStyle name="Milliers" xfId="1" builtinId="3"/>
    <cellStyle name="Milliers [0]" xfId="2" builtinId="6"/>
    <cellStyle name="Milliers 2" xfId="6" xr:uid="{53ED962E-769F-4BE8-9EB9-D7BBE55D72CE}"/>
    <cellStyle name="Normal" xfId="0" builtinId="0"/>
    <cellStyle name="Normal 10 2 2" xfId="4" xr:uid="{46E90D31-8B79-42A2-8C5D-D8B8408B1406}"/>
    <cellStyle name="Normal 11" xfId="5" xr:uid="{9DBB6C81-A72B-4829-A742-2C0CD15F801E}"/>
    <cellStyle name="Normal 3" xfId="3" xr:uid="{91BE7F00-63B3-41A8-864B-86F252A4E2FF}"/>
    <cellStyle name="Pourcentage" xfId="7" builtinId="5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8FFD0-CE1E-4915-9B33-31BBA6275E6C}">
  <sheetPr>
    <pageSetUpPr fitToPage="1"/>
  </sheetPr>
  <dimension ref="A1:J102"/>
  <sheetViews>
    <sheetView topLeftCell="A69" zoomScaleNormal="100" zoomScaleSheetLayoutView="80" workbookViewId="0">
      <selection activeCell="B73" sqref="B73"/>
    </sheetView>
  </sheetViews>
  <sheetFormatPr baseColWidth="10" defaultColWidth="11.42578125" defaultRowHeight="12"/>
  <cols>
    <col min="1" max="1" width="8" style="32" bestFit="1" customWidth="1"/>
    <col min="2" max="2" width="54.28515625" style="51" bestFit="1" customWidth="1"/>
    <col min="3" max="3" width="3.28515625" style="8" bestFit="1" customWidth="1"/>
    <col min="4" max="4" width="13.42578125" style="33" customWidth="1"/>
    <col min="5" max="5" width="16" style="21" customWidth="1"/>
    <col min="6" max="6" width="20.42578125" style="34" customWidth="1"/>
    <col min="7" max="16384" width="11.42578125" style="8"/>
  </cols>
  <sheetData>
    <row r="1" spans="1:10" s="74" customFormat="1" ht="34.5" customHeight="1" thickTop="1" thickBot="1">
      <c r="A1" s="113" t="s">
        <v>16</v>
      </c>
      <c r="B1" s="114"/>
      <c r="C1" s="114"/>
      <c r="D1" s="114"/>
      <c r="E1" s="114"/>
      <c r="F1" s="115"/>
    </row>
    <row r="2" spans="1:10" customFormat="1" ht="34.5" customHeight="1" thickTop="1" thickBot="1">
      <c r="A2" s="116" t="s">
        <v>37</v>
      </c>
      <c r="B2" s="117"/>
      <c r="C2" s="117"/>
      <c r="D2" s="117"/>
      <c r="E2" s="117"/>
      <c r="F2" s="118"/>
    </row>
    <row r="3" spans="1:10" customFormat="1" ht="34.5" customHeight="1" thickTop="1" thickBot="1">
      <c r="A3" s="116" t="s">
        <v>92</v>
      </c>
      <c r="B3" s="117"/>
      <c r="C3" s="117"/>
      <c r="D3" s="117"/>
      <c r="E3" s="117"/>
      <c r="F3" s="118"/>
    </row>
    <row r="4" spans="1:10" customFormat="1" ht="34.5" customHeight="1" thickTop="1" thickBot="1">
      <c r="A4" s="124" t="s">
        <v>0</v>
      </c>
      <c r="B4" s="125"/>
      <c r="C4" s="125"/>
      <c r="D4" s="125"/>
      <c r="E4" s="125"/>
      <c r="F4" s="126"/>
      <c r="G4" s="1"/>
      <c r="H4" s="1"/>
      <c r="I4" s="1"/>
      <c r="J4" s="1"/>
    </row>
    <row r="5" spans="1:10" s="75" customFormat="1" ht="25.5" customHeight="1" thickTop="1" thickBot="1">
      <c r="A5" s="2" t="s">
        <v>1</v>
      </c>
      <c r="B5" s="3" t="s">
        <v>2</v>
      </c>
      <c r="C5" s="3" t="s">
        <v>3</v>
      </c>
      <c r="D5" s="54" t="s">
        <v>4</v>
      </c>
      <c r="E5" s="55" t="s">
        <v>5</v>
      </c>
      <c r="F5" s="4" t="s">
        <v>6</v>
      </c>
    </row>
    <row r="6" spans="1:10" ht="12.75" thickTop="1">
      <c r="A6" s="6"/>
      <c r="B6" s="38"/>
      <c r="C6" s="7"/>
      <c r="D6" s="58"/>
      <c r="E6" s="68"/>
      <c r="F6" s="52"/>
    </row>
    <row r="7" spans="1:10">
      <c r="A7" s="9">
        <v>16.100000000000001</v>
      </c>
      <c r="B7" s="39" t="s">
        <v>7</v>
      </c>
      <c r="C7" s="10"/>
      <c r="D7" s="59"/>
      <c r="E7" s="69"/>
      <c r="F7" s="11"/>
    </row>
    <row r="8" spans="1:10" customFormat="1" ht="15">
      <c r="A8" s="17">
        <f>+A7+0.001</f>
        <v>16.101000000000003</v>
      </c>
      <c r="B8" s="40" t="s">
        <v>34</v>
      </c>
      <c r="C8" s="12" t="s">
        <v>9</v>
      </c>
      <c r="D8" s="70">
        <v>1</v>
      </c>
      <c r="E8" s="122" t="s">
        <v>17</v>
      </c>
      <c r="F8" s="123"/>
    </row>
    <row r="9" spans="1:10" customFormat="1" ht="24">
      <c r="A9" s="17">
        <f>+A8+0.001</f>
        <v>16.102000000000004</v>
      </c>
      <c r="B9" s="40" t="s">
        <v>35</v>
      </c>
      <c r="C9" s="12" t="s">
        <v>9</v>
      </c>
      <c r="D9" s="70">
        <v>1</v>
      </c>
      <c r="E9" s="122" t="s">
        <v>36</v>
      </c>
      <c r="F9" s="123"/>
    </row>
    <row r="10" spans="1:10" customFormat="1" ht="15">
      <c r="A10" s="17">
        <f>+A9+0.001</f>
        <v>16.103000000000005</v>
      </c>
      <c r="B10" s="79" t="s">
        <v>64</v>
      </c>
      <c r="C10" s="12" t="s">
        <v>9</v>
      </c>
      <c r="D10" s="76">
        <v>1</v>
      </c>
      <c r="E10" s="136"/>
      <c r="F10" s="13"/>
    </row>
    <row r="11" spans="1:10" customFormat="1" ht="12" customHeight="1">
      <c r="A11" s="15"/>
      <c r="B11" s="41"/>
      <c r="C11" s="16"/>
      <c r="D11" s="70"/>
      <c r="E11" s="77"/>
      <c r="F11" s="78"/>
    </row>
    <row r="12" spans="1:10" customFormat="1" ht="12" customHeight="1">
      <c r="A12" s="15"/>
      <c r="B12" s="41" t="s">
        <v>18</v>
      </c>
      <c r="C12" s="16"/>
      <c r="D12" s="70"/>
      <c r="E12" s="77"/>
      <c r="F12" s="78"/>
    </row>
    <row r="13" spans="1:10" customFormat="1" ht="12" customHeight="1">
      <c r="A13" s="15"/>
      <c r="B13" s="41" t="s">
        <v>19</v>
      </c>
      <c r="C13" s="16"/>
      <c r="D13" s="70"/>
      <c r="E13" s="77"/>
      <c r="F13" s="78"/>
    </row>
    <row r="14" spans="1:10" customFormat="1" ht="12" customHeight="1">
      <c r="A14" s="15"/>
      <c r="B14" s="41" t="s">
        <v>20</v>
      </c>
      <c r="C14" s="16"/>
      <c r="D14" s="70"/>
      <c r="E14" s="77"/>
      <c r="F14" s="78"/>
    </row>
    <row r="15" spans="1:10" customFormat="1" ht="12" customHeight="1">
      <c r="A15" s="15"/>
      <c r="B15" s="41" t="s">
        <v>21</v>
      </c>
      <c r="C15" s="18"/>
      <c r="D15" s="59"/>
      <c r="E15" s="73"/>
      <c r="F15" s="19"/>
    </row>
    <row r="16" spans="1:10" customFormat="1" ht="12" customHeight="1">
      <c r="A16" s="15"/>
      <c r="B16" s="41" t="s">
        <v>22</v>
      </c>
      <c r="C16" s="16"/>
      <c r="D16" s="70"/>
      <c r="E16" s="77"/>
      <c r="F16" s="78"/>
    </row>
    <row r="17" spans="1:8" customFormat="1" ht="12" customHeight="1">
      <c r="A17" s="15"/>
      <c r="B17" s="41" t="s">
        <v>23</v>
      </c>
      <c r="C17" s="16"/>
      <c r="D17" s="70"/>
      <c r="E17" s="77"/>
      <c r="F17" s="78"/>
    </row>
    <row r="18" spans="1:8" customFormat="1" ht="12" customHeight="1">
      <c r="A18" s="15"/>
      <c r="B18" s="41" t="s">
        <v>24</v>
      </c>
      <c r="C18" s="16"/>
      <c r="D18" s="70"/>
      <c r="E18" s="77"/>
      <c r="F18" s="78"/>
    </row>
    <row r="19" spans="1:8" customFormat="1" ht="12" customHeight="1">
      <c r="A19" s="15"/>
      <c r="B19" s="41" t="s">
        <v>25</v>
      </c>
      <c r="C19" s="16"/>
      <c r="D19" s="70"/>
      <c r="E19" s="77"/>
      <c r="F19" s="78"/>
    </row>
    <row r="20" spans="1:8" customFormat="1" ht="12" customHeight="1">
      <c r="A20" s="15"/>
      <c r="B20" s="41" t="s">
        <v>26</v>
      </c>
      <c r="C20" s="16"/>
      <c r="D20" s="70"/>
      <c r="E20" s="77"/>
      <c r="F20" s="78"/>
    </row>
    <row r="21" spans="1:8" customFormat="1" ht="12" customHeight="1">
      <c r="A21" s="15"/>
      <c r="B21" s="41" t="s">
        <v>27</v>
      </c>
      <c r="C21" s="16"/>
      <c r="D21" s="70"/>
      <c r="E21" s="77"/>
      <c r="F21" s="78"/>
    </row>
    <row r="22" spans="1:8" customFormat="1" ht="12" customHeight="1">
      <c r="A22" s="15"/>
      <c r="B22" s="41" t="s">
        <v>28</v>
      </c>
      <c r="C22" s="16"/>
      <c r="D22" s="70"/>
      <c r="E22" s="77"/>
      <c r="F22" s="78"/>
    </row>
    <row r="23" spans="1:8" customFormat="1" ht="12" customHeight="1">
      <c r="A23" s="15"/>
      <c r="B23" s="41" t="s">
        <v>29</v>
      </c>
      <c r="C23" s="16"/>
      <c r="D23" s="70"/>
      <c r="E23" s="77"/>
      <c r="F23" s="78"/>
    </row>
    <row r="24" spans="1:8" customFormat="1" ht="12" customHeight="1">
      <c r="A24" s="15"/>
      <c r="B24" s="41" t="s">
        <v>30</v>
      </c>
      <c r="C24" s="16"/>
      <c r="D24" s="70"/>
      <c r="E24" s="77"/>
      <c r="F24" s="78"/>
    </row>
    <row r="25" spans="1:8" customFormat="1" ht="12" customHeight="1">
      <c r="A25" s="15"/>
      <c r="B25" s="41" t="s">
        <v>31</v>
      </c>
      <c r="C25" s="16"/>
      <c r="D25" s="70"/>
      <c r="E25" s="77"/>
      <c r="F25" s="78"/>
    </row>
    <row r="26" spans="1:8" customFormat="1" ht="12" customHeight="1">
      <c r="A26" s="15"/>
      <c r="B26" s="41" t="s">
        <v>32</v>
      </c>
      <c r="C26" s="16"/>
      <c r="D26" s="70"/>
      <c r="E26" s="77"/>
      <c r="F26" s="78"/>
    </row>
    <row r="27" spans="1:8" customFormat="1" ht="12" customHeight="1">
      <c r="A27" s="15"/>
      <c r="B27" s="41" t="s">
        <v>33</v>
      </c>
      <c r="C27" s="16"/>
      <c r="D27" s="70"/>
      <c r="E27" s="77"/>
      <c r="F27" s="78"/>
    </row>
    <row r="28" spans="1:8" customFormat="1" ht="15.75" thickBot="1">
      <c r="A28" s="17"/>
      <c r="B28" s="42"/>
      <c r="C28" s="18"/>
      <c r="D28" s="71"/>
      <c r="E28" s="72"/>
      <c r="F28" s="53"/>
    </row>
    <row r="29" spans="1:8" ht="27" customHeight="1" thickTop="1" thickBot="1">
      <c r="A29" s="17"/>
      <c r="B29" s="43"/>
      <c r="C29" s="119" t="s">
        <v>7</v>
      </c>
      <c r="D29" s="120"/>
      <c r="E29" s="121"/>
      <c r="F29" s="20"/>
      <c r="H29" s="8" t="s">
        <v>8</v>
      </c>
    </row>
    <row r="30" spans="1:8" ht="13.5" thickTop="1" thickBot="1">
      <c r="A30" s="17"/>
      <c r="B30" s="44"/>
      <c r="C30" s="22"/>
      <c r="D30" s="58"/>
      <c r="E30" s="65"/>
      <c r="F30" s="23"/>
    </row>
    <row r="31" spans="1:8" ht="12.75" thickTop="1">
      <c r="A31" s="24"/>
      <c r="B31" s="45" t="s">
        <v>10</v>
      </c>
      <c r="C31" s="25"/>
      <c r="D31" s="25"/>
      <c r="E31" s="67"/>
      <c r="F31" s="14"/>
    </row>
    <row r="32" spans="1:8" ht="27" customHeight="1">
      <c r="A32" s="24"/>
      <c r="B32" s="46" t="s">
        <v>11</v>
      </c>
      <c r="C32" s="25"/>
      <c r="D32" s="25"/>
      <c r="E32" s="67"/>
      <c r="F32" s="14"/>
    </row>
    <row r="33" spans="1:6">
      <c r="A33" s="24"/>
      <c r="B33" s="46" t="s">
        <v>12</v>
      </c>
      <c r="C33" s="25"/>
      <c r="D33" s="25" t="s">
        <v>8</v>
      </c>
      <c r="E33" s="67"/>
      <c r="F33" s="14"/>
    </row>
    <row r="34" spans="1:6">
      <c r="A34" s="24"/>
      <c r="B34" s="46" t="s">
        <v>13</v>
      </c>
      <c r="C34" s="25"/>
      <c r="D34" s="25"/>
      <c r="E34" s="67"/>
      <c r="F34" s="14"/>
    </row>
    <row r="35" spans="1:6" ht="12.75" thickBot="1">
      <c r="A35" s="24"/>
      <c r="B35" s="47" t="s">
        <v>14</v>
      </c>
      <c r="C35" s="25"/>
      <c r="D35" s="25"/>
      <c r="E35" s="67"/>
      <c r="F35" s="14"/>
    </row>
    <row r="36" spans="1:6" ht="12.75" thickTop="1">
      <c r="A36" s="17"/>
      <c r="B36" s="48"/>
      <c r="C36" s="12"/>
      <c r="D36" s="59"/>
      <c r="E36" s="61"/>
      <c r="F36" s="26"/>
    </row>
    <row r="37" spans="1:6" s="5" customFormat="1">
      <c r="A37" s="9">
        <f>A7+0.1</f>
        <v>16.200000000000003</v>
      </c>
      <c r="B37" s="88" t="s">
        <v>38</v>
      </c>
      <c r="C37" s="18"/>
      <c r="D37" s="59"/>
      <c r="E37" s="89"/>
      <c r="F37" s="26"/>
    </row>
    <row r="38" spans="1:6" s="91" customFormat="1" ht="27.75" customHeight="1">
      <c r="A38" s="17">
        <f>A37+0.001</f>
        <v>16.201000000000004</v>
      </c>
      <c r="B38" s="82" t="s">
        <v>46</v>
      </c>
      <c r="C38" s="83"/>
      <c r="D38" s="86"/>
      <c r="E38" s="87"/>
      <c r="F38" s="13"/>
    </row>
    <row r="39" spans="1:6" s="91" customFormat="1" ht="12" customHeight="1">
      <c r="A39" s="84"/>
      <c r="B39" s="85" t="s">
        <v>70</v>
      </c>
      <c r="C39" s="83" t="s">
        <v>47</v>
      </c>
      <c r="D39" s="59">
        <v>0</v>
      </c>
      <c r="E39" s="136"/>
      <c r="F39" s="13"/>
    </row>
    <row r="40" spans="1:6" s="91" customFormat="1" ht="12" customHeight="1">
      <c r="A40" s="81">
        <f>A38+0.001</f>
        <v>16.202000000000005</v>
      </c>
      <c r="B40" s="90" t="s">
        <v>52</v>
      </c>
      <c r="C40" s="83"/>
      <c r="D40" s="86"/>
      <c r="E40" s="87"/>
      <c r="F40" s="13"/>
    </row>
    <row r="41" spans="1:6" s="91" customFormat="1" ht="12" customHeight="1">
      <c r="A41" s="84"/>
      <c r="B41" s="85" t="s">
        <v>39</v>
      </c>
      <c r="C41" s="83" t="s">
        <v>40</v>
      </c>
      <c r="D41" s="59">
        <v>17</v>
      </c>
      <c r="E41" s="136"/>
      <c r="F41" s="13"/>
    </row>
    <row r="42" spans="1:6" s="91" customFormat="1" ht="12" customHeight="1">
      <c r="A42" s="81">
        <f>A40+0.001</f>
        <v>16.203000000000007</v>
      </c>
      <c r="B42" s="90" t="s">
        <v>53</v>
      </c>
      <c r="C42" s="83"/>
      <c r="D42" s="86"/>
      <c r="E42" s="87"/>
      <c r="F42" s="13"/>
    </row>
    <row r="43" spans="1:6" s="91" customFormat="1" ht="12" customHeight="1">
      <c r="A43" s="84"/>
      <c r="B43" s="85" t="s">
        <v>39</v>
      </c>
      <c r="C43" s="83" t="s">
        <v>40</v>
      </c>
      <c r="D43" s="59">
        <v>0</v>
      </c>
      <c r="E43" s="136"/>
      <c r="F43" s="13"/>
    </row>
    <row r="44" spans="1:6" s="91" customFormat="1" ht="12" customHeight="1">
      <c r="A44" s="81">
        <f>A42+0.001</f>
        <v>16.204000000000008</v>
      </c>
      <c r="B44" s="90" t="s">
        <v>54</v>
      </c>
      <c r="C44" s="83"/>
      <c r="D44" s="62"/>
      <c r="E44" s="86"/>
      <c r="F44" s="13"/>
    </row>
    <row r="45" spans="1:6" s="91" customFormat="1" ht="12" customHeight="1">
      <c r="A45" s="84"/>
      <c r="B45" s="85" t="s">
        <v>41</v>
      </c>
      <c r="C45" s="83" t="s">
        <v>42</v>
      </c>
      <c r="D45" s="59">
        <v>1</v>
      </c>
      <c r="E45" s="136"/>
      <c r="F45" s="13"/>
    </row>
    <row r="46" spans="1:6" s="91" customFormat="1" ht="12" customHeight="1">
      <c r="A46" s="81">
        <f>A44+0.001</f>
        <v>16.205000000000009</v>
      </c>
      <c r="B46" s="90" t="s">
        <v>55</v>
      </c>
      <c r="C46" s="83"/>
      <c r="D46" s="62"/>
      <c r="E46" s="86"/>
      <c r="F46" s="13"/>
    </row>
    <row r="47" spans="1:6" s="91" customFormat="1" ht="12" customHeight="1">
      <c r="A47" s="84"/>
      <c r="B47" s="85" t="s">
        <v>41</v>
      </c>
      <c r="C47" s="83" t="s">
        <v>42</v>
      </c>
      <c r="D47" s="59">
        <v>0</v>
      </c>
      <c r="E47" s="136"/>
      <c r="F47" s="13"/>
    </row>
    <row r="48" spans="1:6" s="91" customFormat="1" ht="12" customHeight="1" thickBot="1">
      <c r="A48" s="28"/>
      <c r="B48" s="92"/>
      <c r="C48" s="12"/>
      <c r="D48" s="63"/>
      <c r="E48" s="64"/>
      <c r="F48" s="13"/>
    </row>
    <row r="49" spans="1:6" ht="27" customHeight="1" thickTop="1" thickBot="1">
      <c r="A49" s="17"/>
      <c r="B49" s="39"/>
      <c r="C49" s="119" t="str">
        <f>+B37</f>
        <v>TRAVAUX PREPARATOIRES</v>
      </c>
      <c r="D49" s="120"/>
      <c r="E49" s="121"/>
      <c r="F49" s="20"/>
    </row>
    <row r="50" spans="1:6" ht="13.5" thickTop="1" thickBot="1">
      <c r="A50" s="143"/>
      <c r="B50" s="161"/>
      <c r="C50" s="71"/>
      <c r="D50" s="56"/>
      <c r="E50" s="146"/>
      <c r="F50" s="147"/>
    </row>
    <row r="51" spans="1:6" ht="12.75" thickTop="1">
      <c r="A51" s="30">
        <f>A37+0.1</f>
        <v>16.300000000000004</v>
      </c>
      <c r="B51" s="138" t="s">
        <v>43</v>
      </c>
      <c r="C51" s="22"/>
      <c r="D51" s="139"/>
      <c r="E51" s="140"/>
      <c r="F51" s="23"/>
    </row>
    <row r="52" spans="1:6" ht="28.5" customHeight="1">
      <c r="A52" s="17">
        <f>A51+0.001</f>
        <v>16.301000000000005</v>
      </c>
      <c r="B52" s="90" t="s">
        <v>50</v>
      </c>
      <c r="C52" s="12"/>
      <c r="D52" s="59"/>
      <c r="E52" s="61"/>
      <c r="F52" s="26"/>
    </row>
    <row r="53" spans="1:6" s="91" customFormat="1" ht="12" customHeight="1">
      <c r="A53" s="84"/>
      <c r="B53" s="85" t="s">
        <v>39</v>
      </c>
      <c r="C53" s="83" t="s">
        <v>40</v>
      </c>
      <c r="D53" s="59">
        <v>2</v>
      </c>
      <c r="E53" s="136"/>
      <c r="F53" s="13"/>
    </row>
    <row r="54" spans="1:6" ht="28.5" customHeight="1">
      <c r="A54" s="17">
        <f>A52+0.001</f>
        <v>16.302000000000007</v>
      </c>
      <c r="B54" s="82" t="s">
        <v>51</v>
      </c>
      <c r="C54" s="12"/>
      <c r="D54" s="59"/>
      <c r="E54" s="61"/>
      <c r="F54" s="26"/>
    </row>
    <row r="55" spans="1:6" s="91" customFormat="1" ht="12" customHeight="1">
      <c r="A55" s="84"/>
      <c r="B55" s="85" t="s">
        <v>39</v>
      </c>
      <c r="C55" s="83" t="s">
        <v>40</v>
      </c>
      <c r="D55" s="59">
        <v>0</v>
      </c>
      <c r="E55" s="86"/>
      <c r="F55" s="13"/>
    </row>
    <row r="56" spans="1:6" ht="28.5" customHeight="1">
      <c r="A56" s="17">
        <f>A54+0.001</f>
        <v>16.303000000000008</v>
      </c>
      <c r="B56" s="82" t="s">
        <v>104</v>
      </c>
      <c r="C56" s="12"/>
      <c r="D56" s="59"/>
      <c r="E56" s="61"/>
      <c r="F56" s="26"/>
    </row>
    <row r="57" spans="1:6" s="91" customFormat="1" ht="12" customHeight="1">
      <c r="A57" s="84"/>
      <c r="B57" s="85" t="s">
        <v>39</v>
      </c>
      <c r="C57" s="83" t="s">
        <v>40</v>
      </c>
      <c r="D57" s="59">
        <v>14</v>
      </c>
      <c r="E57" s="136"/>
      <c r="F57" s="13"/>
    </row>
    <row r="58" spans="1:6" ht="28.5" customHeight="1">
      <c r="A58" s="17">
        <f>A56+0.001</f>
        <v>16.304000000000009</v>
      </c>
      <c r="B58" s="82" t="s">
        <v>105</v>
      </c>
      <c r="C58" s="12"/>
      <c r="D58" s="59"/>
      <c r="E58" s="61"/>
      <c r="F58" s="26"/>
    </row>
    <row r="59" spans="1:6" s="91" customFormat="1" ht="12" customHeight="1">
      <c r="A59" s="84"/>
      <c r="B59" s="85" t="s">
        <v>39</v>
      </c>
      <c r="C59" s="83" t="s">
        <v>40</v>
      </c>
      <c r="D59" s="59">
        <v>14</v>
      </c>
      <c r="E59" s="136"/>
      <c r="F59" s="13"/>
    </row>
    <row r="60" spans="1:6" s="29" customFormat="1" ht="12" customHeight="1" thickBot="1">
      <c r="A60" s="28"/>
      <c r="B60" s="42"/>
      <c r="C60" s="12"/>
      <c r="D60" s="63"/>
      <c r="E60" s="64"/>
      <c r="F60" s="13"/>
    </row>
    <row r="61" spans="1:6" ht="27" customHeight="1" thickTop="1" thickBot="1">
      <c r="A61" s="17"/>
      <c r="B61" s="39"/>
      <c r="C61" s="119" t="str">
        <f>+B51</f>
        <v>CLOTURES</v>
      </c>
      <c r="D61" s="120"/>
      <c r="E61" s="121"/>
      <c r="F61" s="20"/>
    </row>
    <row r="62" spans="1:6" s="5" customFormat="1" ht="12.75" thickTop="1">
      <c r="A62" s="30"/>
      <c r="B62" s="49"/>
      <c r="C62" s="10"/>
      <c r="D62" s="58"/>
      <c r="E62" s="65"/>
      <c r="F62" s="27"/>
    </row>
    <row r="63" spans="1:6">
      <c r="A63" s="9">
        <f>A51+0.1</f>
        <v>16.400000000000006</v>
      </c>
      <c r="B63" s="80" t="s">
        <v>44</v>
      </c>
      <c r="C63" s="10"/>
      <c r="D63" s="59"/>
      <c r="E63" s="60"/>
      <c r="F63" s="27"/>
    </row>
    <row r="64" spans="1:6" s="91" customFormat="1" ht="27.75" customHeight="1">
      <c r="A64" s="17">
        <f>A63+0.001</f>
        <v>16.401000000000007</v>
      </c>
      <c r="B64" s="90" t="s">
        <v>97</v>
      </c>
      <c r="C64" s="83"/>
      <c r="D64" s="86"/>
      <c r="E64" s="87"/>
      <c r="F64" s="13"/>
    </row>
    <row r="65" spans="1:6" s="91" customFormat="1" ht="12" customHeight="1">
      <c r="A65" s="84"/>
      <c r="B65" s="85" t="s">
        <v>45</v>
      </c>
      <c r="C65" s="83" t="s">
        <v>3</v>
      </c>
      <c r="D65" s="59">
        <v>2</v>
      </c>
      <c r="E65" s="136"/>
      <c r="F65" s="13"/>
    </row>
    <row r="66" spans="1:6" s="91" customFormat="1" ht="27.75" customHeight="1">
      <c r="A66" s="17">
        <f>A64+0.001</f>
        <v>16.402000000000008</v>
      </c>
      <c r="B66" s="90" t="s">
        <v>98</v>
      </c>
      <c r="C66" s="83"/>
      <c r="D66" s="86"/>
      <c r="E66" s="87"/>
      <c r="F66" s="13"/>
    </row>
    <row r="67" spans="1:6" s="91" customFormat="1" ht="12" customHeight="1">
      <c r="A67" s="84"/>
      <c r="B67" s="85" t="s">
        <v>41</v>
      </c>
      <c r="C67" s="83" t="s">
        <v>3</v>
      </c>
      <c r="D67" s="59">
        <v>0</v>
      </c>
      <c r="E67" s="86"/>
      <c r="F67" s="13"/>
    </row>
    <row r="68" spans="1:6" s="91" customFormat="1" ht="27.75" customHeight="1">
      <c r="A68" s="17">
        <f>A66+0.001</f>
        <v>16.403000000000009</v>
      </c>
      <c r="B68" s="90" t="s">
        <v>48</v>
      </c>
      <c r="C68" s="83"/>
      <c r="D68" s="86"/>
      <c r="E68" s="87"/>
      <c r="F68" s="13"/>
    </row>
    <row r="69" spans="1:6" s="91" customFormat="1" ht="12" customHeight="1">
      <c r="A69" s="84"/>
      <c r="B69" s="85" t="s">
        <v>41</v>
      </c>
      <c r="C69" s="83" t="s">
        <v>3</v>
      </c>
      <c r="D69" s="59">
        <v>1</v>
      </c>
      <c r="E69" s="136"/>
      <c r="F69" s="13"/>
    </row>
    <row r="70" spans="1:6" s="29" customFormat="1" ht="12" customHeight="1" thickBot="1">
      <c r="A70" s="28"/>
      <c r="B70" s="42"/>
      <c r="C70" s="12"/>
      <c r="D70" s="63"/>
      <c r="E70" s="64"/>
      <c r="F70" s="13"/>
    </row>
    <row r="71" spans="1:6" s="36" customFormat="1" ht="27" customHeight="1" thickTop="1" thickBot="1">
      <c r="A71" s="162"/>
      <c r="B71" s="50"/>
      <c r="C71" s="119" t="str">
        <f>+B63</f>
        <v>PORTAILS - PORTILLONS</v>
      </c>
      <c r="D71" s="120"/>
      <c r="E71" s="121"/>
      <c r="F71" s="20"/>
    </row>
    <row r="72" spans="1:6" s="5" customFormat="1" ht="13.5" thickTop="1" thickBot="1">
      <c r="A72" s="163"/>
      <c r="B72" s="164"/>
      <c r="C72" s="165"/>
      <c r="D72" s="56"/>
      <c r="E72" s="166"/>
      <c r="F72" s="167"/>
    </row>
    <row r="73" spans="1:6" ht="26.25" customHeight="1" thickTop="1">
      <c r="A73" s="30">
        <f>A63+0.1</f>
        <v>16.500000000000007</v>
      </c>
      <c r="B73" s="168" t="s">
        <v>118</v>
      </c>
      <c r="C73" s="22"/>
      <c r="D73" s="139"/>
      <c r="E73" s="140"/>
      <c r="F73" s="23"/>
    </row>
    <row r="74" spans="1:6" s="91" customFormat="1" ht="24" customHeight="1">
      <c r="A74" s="17">
        <f>A73+0.001</f>
        <v>16.501000000000008</v>
      </c>
      <c r="B74" s="93" t="s">
        <v>120</v>
      </c>
      <c r="C74" s="83"/>
      <c r="D74" s="86"/>
      <c r="E74" s="87"/>
      <c r="F74" s="13"/>
    </row>
    <row r="75" spans="1:6" s="91" customFormat="1" ht="12" customHeight="1">
      <c r="A75" s="84"/>
      <c r="B75" s="85" t="s">
        <v>70</v>
      </c>
      <c r="C75" s="83" t="s">
        <v>47</v>
      </c>
      <c r="D75" s="59">
        <f>169</f>
        <v>169</v>
      </c>
      <c r="E75" s="136"/>
      <c r="F75" s="13"/>
    </row>
    <row r="76" spans="1:6" s="91" customFormat="1" ht="12" customHeight="1">
      <c r="A76" s="17">
        <f>A74+0.001</f>
        <v>16.50200000000001</v>
      </c>
      <c r="B76" s="90" t="s">
        <v>91</v>
      </c>
      <c r="C76" s="83"/>
      <c r="D76" s="86"/>
      <c r="E76" s="87"/>
      <c r="F76" s="13"/>
    </row>
    <row r="77" spans="1:6" s="91" customFormat="1" ht="12" customHeight="1">
      <c r="A77" s="84"/>
      <c r="B77" s="85" t="s">
        <v>39</v>
      </c>
      <c r="C77" s="103" t="s">
        <v>40</v>
      </c>
      <c r="D77" s="59">
        <v>176</v>
      </c>
      <c r="E77" s="136"/>
      <c r="F77" s="13"/>
    </row>
    <row r="78" spans="1:6" s="91" customFormat="1" ht="12" customHeight="1">
      <c r="A78" s="17">
        <f>A76+0.001</f>
        <v>16.503000000000011</v>
      </c>
      <c r="B78" s="93" t="s">
        <v>121</v>
      </c>
      <c r="C78" s="83"/>
      <c r="D78" s="86"/>
      <c r="E78" s="87"/>
      <c r="F78" s="13"/>
    </row>
    <row r="79" spans="1:6" s="91" customFormat="1" ht="12" customHeight="1">
      <c r="A79" s="84"/>
      <c r="B79" s="85" t="s">
        <v>70</v>
      </c>
      <c r="C79" s="83" t="s">
        <v>47</v>
      </c>
      <c r="D79" s="59">
        <v>169</v>
      </c>
      <c r="E79" s="136"/>
      <c r="F79" s="13"/>
    </row>
    <row r="80" spans="1:6" s="91" customFormat="1" ht="12" customHeight="1">
      <c r="A80" s="106"/>
      <c r="B80" s="106"/>
      <c r="C80" s="107"/>
      <c r="D80" s="70"/>
      <c r="E80" s="108"/>
      <c r="F80" s="13"/>
    </row>
    <row r="81" spans="1:6">
      <c r="A81" s="9">
        <f>A73</f>
        <v>16.500000000000007</v>
      </c>
      <c r="B81" s="80" t="s">
        <v>93</v>
      </c>
      <c r="C81" s="10"/>
      <c r="D81" s="59"/>
      <c r="E81" s="60"/>
      <c r="F81" s="27"/>
    </row>
    <row r="82" spans="1:6" s="91" customFormat="1" ht="24" customHeight="1">
      <c r="A82" s="17">
        <f>A81+0.001</f>
        <v>16.501000000000008</v>
      </c>
      <c r="B82" s="93" t="s">
        <v>120</v>
      </c>
      <c r="C82" s="83"/>
      <c r="D82" s="86"/>
      <c r="E82" s="87"/>
      <c r="F82" s="13"/>
    </row>
    <row r="83" spans="1:6" s="91" customFormat="1" ht="12" customHeight="1">
      <c r="A83" s="84"/>
      <c r="B83" s="85" t="s">
        <v>70</v>
      </c>
      <c r="C83" s="83" t="s">
        <v>47</v>
      </c>
      <c r="D83" s="59">
        <v>170</v>
      </c>
      <c r="E83" s="136"/>
      <c r="F83" s="13"/>
    </row>
    <row r="84" spans="1:6" s="91" customFormat="1" ht="12" customHeight="1">
      <c r="A84" s="17">
        <f>A82+0.001</f>
        <v>16.50200000000001</v>
      </c>
      <c r="B84" s="90" t="s">
        <v>91</v>
      </c>
      <c r="C84" s="83"/>
      <c r="D84" s="86"/>
      <c r="E84" s="87"/>
      <c r="F84" s="13"/>
    </row>
    <row r="85" spans="1:6" s="91" customFormat="1" ht="12" customHeight="1">
      <c r="A85" s="84"/>
      <c r="B85" s="85" t="s">
        <v>39</v>
      </c>
      <c r="C85" s="103" t="s">
        <v>40</v>
      </c>
      <c r="D85" s="59">
        <v>180</v>
      </c>
      <c r="E85" s="136"/>
      <c r="F85" s="13"/>
    </row>
    <row r="86" spans="1:6" s="91" customFormat="1" ht="12" customHeight="1">
      <c r="A86" s="17">
        <f>A84+0.001</f>
        <v>16.503000000000011</v>
      </c>
      <c r="B86" s="93" t="s">
        <v>121</v>
      </c>
      <c r="C86" s="83"/>
      <c r="D86" s="86"/>
      <c r="E86" s="87"/>
      <c r="F86" s="13"/>
    </row>
    <row r="87" spans="1:6" s="91" customFormat="1" ht="12" customHeight="1">
      <c r="A87" s="84"/>
      <c r="B87" s="85" t="s">
        <v>70</v>
      </c>
      <c r="C87" s="83" t="s">
        <v>47</v>
      </c>
      <c r="D87" s="59">
        <v>170</v>
      </c>
      <c r="E87" s="136"/>
      <c r="F87" s="13"/>
    </row>
    <row r="88" spans="1:6" s="91" customFormat="1" ht="12" customHeight="1">
      <c r="A88" s="106"/>
      <c r="B88" s="106"/>
      <c r="C88" s="107"/>
      <c r="D88" s="70"/>
      <c r="E88" s="108"/>
      <c r="F88" s="13"/>
    </row>
    <row r="89" spans="1:6">
      <c r="A89" s="9">
        <f>A73</f>
        <v>16.500000000000007</v>
      </c>
      <c r="B89" s="80" t="s">
        <v>95</v>
      </c>
      <c r="C89" s="10"/>
      <c r="D89" s="59"/>
      <c r="E89" s="60"/>
      <c r="F89" s="27"/>
    </row>
    <row r="90" spans="1:6" s="91" customFormat="1" ht="24" customHeight="1">
      <c r="A90" s="17">
        <f>A89+0.001</f>
        <v>16.501000000000008</v>
      </c>
      <c r="B90" s="93" t="s">
        <v>120</v>
      </c>
      <c r="C90" s="83"/>
      <c r="D90" s="86"/>
      <c r="E90" s="87"/>
      <c r="F90" s="13"/>
    </row>
    <row r="91" spans="1:6" s="91" customFormat="1" ht="12" customHeight="1">
      <c r="A91" s="84"/>
      <c r="B91" s="85" t="s">
        <v>70</v>
      </c>
      <c r="C91" s="83" t="s">
        <v>47</v>
      </c>
      <c r="D91" s="59">
        <v>120</v>
      </c>
      <c r="E91" s="136"/>
      <c r="F91" s="13"/>
    </row>
    <row r="92" spans="1:6" s="91" customFormat="1" ht="12" customHeight="1">
      <c r="A92" s="17">
        <f>A90+0.001</f>
        <v>16.50200000000001</v>
      </c>
      <c r="B92" s="90" t="s">
        <v>91</v>
      </c>
      <c r="C92" s="83"/>
      <c r="D92" s="86"/>
      <c r="E92" s="87"/>
      <c r="F92" s="13"/>
    </row>
    <row r="93" spans="1:6" s="91" customFormat="1" ht="12" customHeight="1">
      <c r="A93" s="84"/>
      <c r="B93" s="85" t="s">
        <v>39</v>
      </c>
      <c r="C93" s="103" t="s">
        <v>40</v>
      </c>
      <c r="D93" s="59">
        <v>125</v>
      </c>
      <c r="E93" s="136"/>
      <c r="F93" s="13"/>
    </row>
    <row r="94" spans="1:6" s="91" customFormat="1" ht="12" customHeight="1">
      <c r="A94" s="17">
        <f>A92+0.001</f>
        <v>16.503000000000011</v>
      </c>
      <c r="B94" s="93" t="s">
        <v>121</v>
      </c>
      <c r="C94" s="83"/>
      <c r="D94" s="86"/>
      <c r="E94" s="87"/>
      <c r="F94" s="13"/>
    </row>
    <row r="95" spans="1:6" s="91" customFormat="1" ht="12" customHeight="1">
      <c r="A95" s="84"/>
      <c r="B95" s="85" t="s">
        <v>70</v>
      </c>
      <c r="C95" s="83" t="s">
        <v>47</v>
      </c>
      <c r="D95" s="59">
        <v>120</v>
      </c>
      <c r="E95" s="136"/>
      <c r="F95" s="13"/>
    </row>
    <row r="96" spans="1:6" s="29" customFormat="1" ht="12" customHeight="1" thickBot="1">
      <c r="A96" s="28"/>
      <c r="B96" s="42"/>
      <c r="C96" s="12"/>
      <c r="D96" s="63"/>
      <c r="E96" s="64"/>
      <c r="F96" s="13"/>
    </row>
    <row r="97" spans="1:6" s="36" customFormat="1" ht="49.5" customHeight="1" thickTop="1" thickBot="1">
      <c r="A97" s="35"/>
      <c r="B97" s="50"/>
      <c r="C97" s="119" t="s">
        <v>122</v>
      </c>
      <c r="D97" s="120"/>
      <c r="E97" s="121"/>
      <c r="F97" s="20"/>
    </row>
    <row r="98" spans="1:6" s="5" customFormat="1" ht="13.5" thickTop="1" thickBot="1">
      <c r="A98" s="30"/>
      <c r="B98" s="49"/>
      <c r="C98" s="10"/>
      <c r="D98" s="101"/>
      <c r="E98" s="102"/>
      <c r="F98" s="104"/>
    </row>
    <row r="99" spans="1:6" s="5" customFormat="1" ht="27" customHeight="1" thickTop="1" thickBot="1">
      <c r="A99" s="110" t="s">
        <v>15</v>
      </c>
      <c r="B99" s="111"/>
      <c r="C99" s="111"/>
      <c r="D99" s="111"/>
      <c r="E99" s="112"/>
      <c r="F99" s="31"/>
    </row>
    <row r="100" spans="1:6" ht="12.75" thickTop="1"/>
    <row r="102" spans="1:6">
      <c r="A102" s="137" t="s">
        <v>129</v>
      </c>
    </row>
  </sheetData>
  <mergeCells count="12">
    <mergeCell ref="A99:E99"/>
    <mergeCell ref="A1:F1"/>
    <mergeCell ref="A2:F2"/>
    <mergeCell ref="A3:F3"/>
    <mergeCell ref="A4:F4"/>
    <mergeCell ref="C29:E29"/>
    <mergeCell ref="C49:E49"/>
    <mergeCell ref="C61:E61"/>
    <mergeCell ref="C71:E71"/>
    <mergeCell ref="E8:F8"/>
    <mergeCell ref="E9:F9"/>
    <mergeCell ref="C97:E97"/>
  </mergeCells>
  <conditionalFormatting sqref="E10">
    <cfRule type="cellIs" dxfId="51" priority="19" operator="equal">
      <formula>0</formula>
    </cfRule>
  </conditionalFormatting>
  <conditionalFormatting sqref="E39">
    <cfRule type="cellIs" dxfId="50" priority="18" operator="equal">
      <formula>0</formula>
    </cfRule>
  </conditionalFormatting>
  <conditionalFormatting sqref="E41">
    <cfRule type="cellIs" dxfId="49" priority="17" operator="equal">
      <formula>0</formula>
    </cfRule>
  </conditionalFormatting>
  <conditionalFormatting sqref="E43">
    <cfRule type="cellIs" dxfId="48" priority="16" operator="equal">
      <formula>0</formula>
    </cfRule>
  </conditionalFormatting>
  <conditionalFormatting sqref="E45">
    <cfRule type="cellIs" dxfId="47" priority="15" operator="equal">
      <formula>0</formula>
    </cfRule>
  </conditionalFormatting>
  <conditionalFormatting sqref="E47">
    <cfRule type="cellIs" dxfId="46" priority="14" operator="equal">
      <formula>0</formula>
    </cfRule>
  </conditionalFormatting>
  <conditionalFormatting sqref="E57 E53">
    <cfRule type="cellIs" dxfId="42" priority="13" operator="equal">
      <formula>0</formula>
    </cfRule>
  </conditionalFormatting>
  <conditionalFormatting sqref="E59">
    <cfRule type="cellIs" dxfId="41" priority="12" operator="equal">
      <formula>0</formula>
    </cfRule>
  </conditionalFormatting>
  <conditionalFormatting sqref="E65">
    <cfRule type="cellIs" dxfId="40" priority="11" operator="equal">
      <formula>0</formula>
    </cfRule>
  </conditionalFormatting>
  <conditionalFormatting sqref="E69">
    <cfRule type="cellIs" dxfId="39" priority="10" operator="equal">
      <formula>0</formula>
    </cfRule>
  </conditionalFormatting>
  <conditionalFormatting sqref="E75">
    <cfRule type="cellIs" dxfId="38" priority="9" operator="equal">
      <formula>0</formula>
    </cfRule>
  </conditionalFormatting>
  <conditionalFormatting sqref="E77">
    <cfRule type="cellIs" dxfId="37" priority="8" operator="equal">
      <formula>0</formula>
    </cfRule>
  </conditionalFormatting>
  <conditionalFormatting sqref="E79">
    <cfRule type="cellIs" dxfId="36" priority="7" operator="equal">
      <formula>0</formula>
    </cfRule>
  </conditionalFormatting>
  <conditionalFormatting sqref="E83">
    <cfRule type="cellIs" dxfId="35" priority="6" operator="equal">
      <formula>0</formula>
    </cfRule>
  </conditionalFormatting>
  <conditionalFormatting sqref="E85">
    <cfRule type="cellIs" dxfId="34" priority="5" operator="equal">
      <formula>0</formula>
    </cfRule>
  </conditionalFormatting>
  <conditionalFormatting sqref="E87">
    <cfRule type="cellIs" dxfId="33" priority="4" operator="equal">
      <formula>0</formula>
    </cfRule>
  </conditionalFormatting>
  <conditionalFormatting sqref="E91">
    <cfRule type="cellIs" dxfId="32" priority="3" operator="equal">
      <formula>0</formula>
    </cfRule>
  </conditionalFormatting>
  <conditionalFormatting sqref="E93">
    <cfRule type="cellIs" dxfId="31" priority="2" operator="equal">
      <formula>0</formula>
    </cfRule>
  </conditionalFormatting>
  <conditionalFormatting sqref="E95">
    <cfRule type="cellIs" dxfId="30" priority="1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84" fitToHeight="0" orientation="portrait" r:id="rId1"/>
  <headerFooter>
    <oddFooter>&amp;L&amp;"Arial,Normal"&amp;5DPGF - LOT 16 : CLOTURES -&amp;C&amp;"Arial,Normal"&amp;5- MMW ARCHITECTURE - ARCHIFALE - SIGMA INGENIERIE - STRUCTURE CONCEPT - INGENC - GEOME - ES2  -&amp;R&amp;"Arial,Normal"&amp;5LYCEE DE WALLIS ET FUTUNA - Page &amp;P/&amp;N</oddFooter>
  </headerFooter>
  <rowBreaks count="2" manualBreakCount="2">
    <brk id="50" max="5" man="1"/>
    <brk id="7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40652-AC8D-4C85-9AC9-10D06A821BC1}">
  <sheetPr>
    <pageSetUpPr fitToPage="1"/>
  </sheetPr>
  <dimension ref="A1:J50"/>
  <sheetViews>
    <sheetView view="pageBreakPreview" topLeftCell="A7" zoomScale="80" zoomScaleNormal="100" zoomScaleSheetLayoutView="80" workbookViewId="0">
      <selection activeCell="L67" sqref="L67"/>
    </sheetView>
  </sheetViews>
  <sheetFormatPr baseColWidth="10" defaultColWidth="11.42578125" defaultRowHeight="12"/>
  <cols>
    <col min="1" max="1" width="8" style="32" bestFit="1" customWidth="1"/>
    <col min="2" max="2" width="54.28515625" style="51" bestFit="1" customWidth="1"/>
    <col min="3" max="3" width="3.28515625" style="8" bestFit="1" customWidth="1"/>
    <col min="4" max="4" width="13.42578125" style="33" customWidth="1"/>
    <col min="5" max="5" width="16" style="21" customWidth="1"/>
    <col min="6" max="6" width="20.42578125" style="34" customWidth="1"/>
    <col min="7" max="16384" width="11.42578125" style="8"/>
  </cols>
  <sheetData>
    <row r="1" spans="1:10" s="74" customFormat="1" ht="34.5" customHeight="1" thickTop="1" thickBot="1">
      <c r="A1" s="113" t="s">
        <v>16</v>
      </c>
      <c r="B1" s="114"/>
      <c r="C1" s="114"/>
      <c r="D1" s="114"/>
      <c r="E1" s="114"/>
      <c r="F1" s="115"/>
    </row>
    <row r="2" spans="1:10" customFormat="1" ht="34.5" customHeight="1" thickTop="1" thickBot="1">
      <c r="A2" s="116" t="s">
        <v>37</v>
      </c>
      <c r="B2" s="117"/>
      <c r="C2" s="117"/>
      <c r="D2" s="117"/>
      <c r="E2" s="117"/>
      <c r="F2" s="118"/>
    </row>
    <row r="3" spans="1:10" customFormat="1" ht="34.5" customHeight="1" thickTop="1" thickBot="1">
      <c r="A3" s="116" t="s">
        <v>94</v>
      </c>
      <c r="B3" s="117"/>
      <c r="C3" s="117"/>
      <c r="D3" s="117"/>
      <c r="E3" s="117"/>
      <c r="F3" s="118"/>
    </row>
    <row r="4" spans="1:10" customFormat="1" ht="34.5" customHeight="1" thickTop="1" thickBot="1">
      <c r="A4" s="127" t="s">
        <v>123</v>
      </c>
      <c r="B4" s="128"/>
      <c r="C4" s="128"/>
      <c r="D4" s="128"/>
      <c r="E4" s="128"/>
      <c r="F4" s="129"/>
      <c r="G4" s="1"/>
      <c r="H4" s="1"/>
      <c r="I4" s="1"/>
      <c r="J4" s="1"/>
    </row>
    <row r="5" spans="1:10" s="75" customFormat="1" ht="25.5" customHeight="1" thickTop="1" thickBot="1">
      <c r="A5" s="2" t="s">
        <v>1</v>
      </c>
      <c r="B5" s="3" t="s">
        <v>2</v>
      </c>
      <c r="C5" s="3" t="s">
        <v>3</v>
      </c>
      <c r="D5" s="54" t="s">
        <v>4</v>
      </c>
      <c r="E5" s="55" t="s">
        <v>5</v>
      </c>
      <c r="F5" s="4" t="s">
        <v>6</v>
      </c>
    </row>
    <row r="6" spans="1:10" ht="12.75" thickTop="1">
      <c r="A6" s="6"/>
      <c r="B6" s="38"/>
      <c r="C6" s="7"/>
      <c r="D6" s="58"/>
      <c r="E6" s="68"/>
      <c r="F6" s="52"/>
    </row>
    <row r="7" spans="1:10">
      <c r="A7" s="9">
        <v>16.100000000000001</v>
      </c>
      <c r="B7" s="39" t="s">
        <v>7</v>
      </c>
      <c r="C7" s="10"/>
      <c r="D7" s="59"/>
      <c r="E7" s="69"/>
      <c r="F7" s="11"/>
    </row>
    <row r="8" spans="1:10" customFormat="1" ht="15">
      <c r="A8" s="17">
        <f>+A7+0.001</f>
        <v>16.101000000000003</v>
      </c>
      <c r="B8" s="40" t="s">
        <v>34</v>
      </c>
      <c r="C8" s="12" t="s">
        <v>9</v>
      </c>
      <c r="D8" s="70">
        <v>1</v>
      </c>
      <c r="E8" s="122" t="s">
        <v>17</v>
      </c>
      <c r="F8" s="123"/>
    </row>
    <row r="9" spans="1:10" customFormat="1" ht="24">
      <c r="A9" s="17">
        <f>+A8+0.001</f>
        <v>16.102000000000004</v>
      </c>
      <c r="B9" s="40" t="s">
        <v>35</v>
      </c>
      <c r="C9" s="12" t="s">
        <v>9</v>
      </c>
      <c r="D9" s="70">
        <v>1</v>
      </c>
      <c r="E9" s="122" t="s">
        <v>36</v>
      </c>
      <c r="F9" s="123"/>
    </row>
    <row r="10" spans="1:10" customFormat="1" ht="15">
      <c r="A10" s="17">
        <f>+A9+0.001</f>
        <v>16.103000000000005</v>
      </c>
      <c r="B10" s="79" t="s">
        <v>117</v>
      </c>
      <c r="C10" s="12" t="s">
        <v>9</v>
      </c>
      <c r="D10" s="76">
        <v>1</v>
      </c>
      <c r="E10" s="136"/>
      <c r="F10" s="13"/>
    </row>
    <row r="11" spans="1:10" customFormat="1" ht="12" customHeight="1">
      <c r="A11" s="15"/>
      <c r="B11" s="41"/>
      <c r="C11" s="16"/>
      <c r="D11" s="70"/>
      <c r="E11" s="77"/>
      <c r="F11" s="78"/>
    </row>
    <row r="12" spans="1:10" customFormat="1" ht="12" customHeight="1">
      <c r="A12" s="15"/>
      <c r="B12" s="41" t="s">
        <v>18</v>
      </c>
      <c r="C12" s="16"/>
      <c r="D12" s="70"/>
      <c r="E12" s="77"/>
      <c r="F12" s="78"/>
    </row>
    <row r="13" spans="1:10" customFormat="1" ht="12" customHeight="1">
      <c r="A13" s="15"/>
      <c r="B13" s="41" t="s">
        <v>19</v>
      </c>
      <c r="C13" s="16"/>
      <c r="D13" s="70"/>
      <c r="E13" s="77"/>
      <c r="F13" s="78"/>
    </row>
    <row r="14" spans="1:10" customFormat="1" ht="12" customHeight="1">
      <c r="A14" s="15"/>
      <c r="B14" s="41" t="s">
        <v>20</v>
      </c>
      <c r="C14" s="16"/>
      <c r="D14" s="70"/>
      <c r="E14" s="77"/>
      <c r="F14" s="78"/>
    </row>
    <row r="15" spans="1:10" customFormat="1" ht="12" customHeight="1">
      <c r="A15" s="15"/>
      <c r="B15" s="41" t="s">
        <v>21</v>
      </c>
      <c r="C15" s="18"/>
      <c r="D15" s="59"/>
      <c r="E15" s="73"/>
      <c r="F15" s="19"/>
    </row>
    <row r="16" spans="1:10" customFormat="1" ht="12" customHeight="1">
      <c r="A16" s="15"/>
      <c r="B16" s="41" t="s">
        <v>22</v>
      </c>
      <c r="C16" s="16"/>
      <c r="D16" s="70"/>
      <c r="E16" s="77"/>
      <c r="F16" s="78"/>
    </row>
    <row r="17" spans="1:8" customFormat="1" ht="12" customHeight="1">
      <c r="A17" s="15"/>
      <c r="B17" s="41" t="s">
        <v>23</v>
      </c>
      <c r="C17" s="16"/>
      <c r="D17" s="70"/>
      <c r="E17" s="77"/>
      <c r="F17" s="78"/>
    </row>
    <row r="18" spans="1:8" customFormat="1" ht="12" customHeight="1">
      <c r="A18" s="15"/>
      <c r="B18" s="41" t="s">
        <v>24</v>
      </c>
      <c r="C18" s="16"/>
      <c r="D18" s="70"/>
      <c r="E18" s="77"/>
      <c r="F18" s="78"/>
    </row>
    <row r="19" spans="1:8" customFormat="1" ht="12" customHeight="1">
      <c r="A19" s="15"/>
      <c r="B19" s="41" t="s">
        <v>25</v>
      </c>
      <c r="C19" s="16"/>
      <c r="D19" s="70"/>
      <c r="E19" s="77"/>
      <c r="F19" s="78"/>
    </row>
    <row r="20" spans="1:8" customFormat="1" ht="12" customHeight="1">
      <c r="A20" s="15"/>
      <c r="B20" s="41" t="s">
        <v>26</v>
      </c>
      <c r="C20" s="16"/>
      <c r="D20" s="70"/>
      <c r="E20" s="77"/>
      <c r="F20" s="78"/>
    </row>
    <row r="21" spans="1:8" customFormat="1" ht="12" customHeight="1">
      <c r="A21" s="15"/>
      <c r="B21" s="41" t="s">
        <v>27</v>
      </c>
      <c r="C21" s="16"/>
      <c r="D21" s="70"/>
      <c r="E21" s="77"/>
      <c r="F21" s="78"/>
    </row>
    <row r="22" spans="1:8" customFormat="1" ht="12" customHeight="1">
      <c r="A22" s="15"/>
      <c r="B22" s="41" t="s">
        <v>28</v>
      </c>
      <c r="C22" s="16"/>
      <c r="D22" s="70"/>
      <c r="E22" s="77"/>
      <c r="F22" s="78"/>
    </row>
    <row r="23" spans="1:8" customFormat="1" ht="12" customHeight="1">
      <c r="A23" s="15"/>
      <c r="B23" s="41" t="s">
        <v>29</v>
      </c>
      <c r="C23" s="16"/>
      <c r="D23" s="70"/>
      <c r="E23" s="77"/>
      <c r="F23" s="78"/>
    </row>
    <row r="24" spans="1:8" customFormat="1" ht="12" customHeight="1">
      <c r="A24" s="15"/>
      <c r="B24" s="41" t="s">
        <v>30</v>
      </c>
      <c r="C24" s="16"/>
      <c r="D24" s="70"/>
      <c r="E24" s="77"/>
      <c r="F24" s="78"/>
    </row>
    <row r="25" spans="1:8" customFormat="1" ht="12" customHeight="1">
      <c r="A25" s="15"/>
      <c r="B25" s="41" t="s">
        <v>31</v>
      </c>
      <c r="C25" s="16"/>
      <c r="D25" s="70"/>
      <c r="E25" s="77"/>
      <c r="F25" s="78"/>
    </row>
    <row r="26" spans="1:8" customFormat="1" ht="12" customHeight="1">
      <c r="A26" s="15"/>
      <c r="B26" s="41" t="s">
        <v>32</v>
      </c>
      <c r="C26" s="16"/>
      <c r="D26" s="70"/>
      <c r="E26" s="77"/>
      <c r="F26" s="78"/>
    </row>
    <row r="27" spans="1:8" customFormat="1" ht="12" customHeight="1">
      <c r="A27" s="15"/>
      <c r="B27" s="41" t="s">
        <v>33</v>
      </c>
      <c r="C27" s="16"/>
      <c r="D27" s="70"/>
      <c r="E27" s="77"/>
      <c r="F27" s="78"/>
    </row>
    <row r="28" spans="1:8" customFormat="1" ht="15.75" thickBot="1">
      <c r="A28" s="17"/>
      <c r="B28" s="42"/>
      <c r="C28" s="18"/>
      <c r="D28" s="71"/>
      <c r="E28" s="72"/>
      <c r="F28" s="53"/>
    </row>
    <row r="29" spans="1:8" ht="27" customHeight="1" thickTop="1" thickBot="1">
      <c r="A29" s="17"/>
      <c r="B29" s="43"/>
      <c r="C29" s="119" t="s">
        <v>7</v>
      </c>
      <c r="D29" s="120"/>
      <c r="E29" s="121"/>
      <c r="F29" s="20"/>
      <c r="H29" s="8" t="s">
        <v>8</v>
      </c>
    </row>
    <row r="30" spans="1:8" ht="13.5" thickTop="1" thickBot="1">
      <c r="A30" s="17"/>
      <c r="B30" s="44"/>
      <c r="C30" s="22"/>
      <c r="D30" s="58"/>
      <c r="E30" s="65"/>
      <c r="F30" s="23"/>
    </row>
    <row r="31" spans="1:8" ht="12.75" thickTop="1">
      <c r="A31" s="24"/>
      <c r="B31" s="45" t="s">
        <v>10</v>
      </c>
      <c r="C31" s="25"/>
      <c r="D31" s="25"/>
      <c r="E31" s="67"/>
      <c r="F31" s="14"/>
    </row>
    <row r="32" spans="1:8" ht="27" customHeight="1">
      <c r="A32" s="24"/>
      <c r="B32" s="46" t="s">
        <v>11</v>
      </c>
      <c r="C32" s="25"/>
      <c r="D32" s="25"/>
      <c r="E32" s="67"/>
      <c r="F32" s="14"/>
    </row>
    <row r="33" spans="1:6">
      <c r="A33" s="24"/>
      <c r="B33" s="46" t="s">
        <v>12</v>
      </c>
      <c r="C33" s="25"/>
      <c r="D33" s="25" t="s">
        <v>8</v>
      </c>
      <c r="E33" s="67"/>
      <c r="F33" s="14"/>
    </row>
    <row r="34" spans="1:6">
      <c r="A34" s="24"/>
      <c r="B34" s="46" t="s">
        <v>13</v>
      </c>
      <c r="C34" s="25"/>
      <c r="D34" s="25"/>
      <c r="E34" s="67"/>
      <c r="F34" s="14"/>
    </row>
    <row r="35" spans="1:6" ht="12.75" thickBot="1">
      <c r="A35" s="24"/>
      <c r="B35" s="47" t="s">
        <v>14</v>
      </c>
      <c r="C35" s="25"/>
      <c r="D35" s="25"/>
      <c r="E35" s="67"/>
      <c r="F35" s="14"/>
    </row>
    <row r="36" spans="1:6" ht="12.75" thickTop="1">
      <c r="A36" s="17"/>
      <c r="B36" s="48"/>
      <c r="C36" s="12"/>
      <c r="D36" s="59"/>
      <c r="E36" s="61"/>
      <c r="F36" s="26"/>
    </row>
    <row r="37" spans="1:6">
      <c r="A37" s="9">
        <f>A7+0.4</f>
        <v>16.5</v>
      </c>
      <c r="B37" s="80" t="s">
        <v>119</v>
      </c>
      <c r="C37" s="10"/>
      <c r="D37" s="59"/>
      <c r="E37" s="60"/>
      <c r="F37" s="27"/>
    </row>
    <row r="38" spans="1:6" s="91" customFormat="1" ht="24" customHeight="1">
      <c r="A38" s="17">
        <f>A37+0.001</f>
        <v>16.501000000000001</v>
      </c>
      <c r="B38" s="93" t="s">
        <v>120</v>
      </c>
      <c r="C38" s="83"/>
      <c r="D38" s="86"/>
      <c r="E38" s="87"/>
      <c r="F38" s="13"/>
    </row>
    <row r="39" spans="1:6" s="91" customFormat="1" ht="12" customHeight="1">
      <c r="A39" s="84"/>
      <c r="B39" s="85" t="s">
        <v>70</v>
      </c>
      <c r="C39" s="83" t="s">
        <v>47</v>
      </c>
      <c r="D39" s="59">
        <v>253</v>
      </c>
      <c r="E39" s="136"/>
      <c r="F39" s="13"/>
    </row>
    <row r="40" spans="1:6" s="91" customFormat="1" ht="12" customHeight="1">
      <c r="A40" s="17">
        <f>A38+0.001</f>
        <v>16.502000000000002</v>
      </c>
      <c r="B40" s="90" t="s">
        <v>91</v>
      </c>
      <c r="C40" s="83"/>
      <c r="D40" s="86"/>
      <c r="E40" s="87"/>
      <c r="F40" s="13"/>
    </row>
    <row r="41" spans="1:6" s="91" customFormat="1" ht="12" customHeight="1">
      <c r="A41" s="84"/>
      <c r="B41" s="85" t="s">
        <v>39</v>
      </c>
      <c r="C41" s="103" t="s">
        <v>40</v>
      </c>
      <c r="D41" s="59">
        <v>233</v>
      </c>
      <c r="E41" s="136"/>
      <c r="F41" s="13"/>
    </row>
    <row r="42" spans="1:6" s="91" customFormat="1" ht="12" customHeight="1">
      <c r="A42" s="17">
        <f>A40+0.001</f>
        <v>16.503000000000004</v>
      </c>
      <c r="B42" s="93" t="s">
        <v>121</v>
      </c>
      <c r="C42" s="83"/>
      <c r="D42" s="86"/>
      <c r="E42" s="87"/>
      <c r="F42" s="13"/>
    </row>
    <row r="43" spans="1:6" s="91" customFormat="1" ht="12" customHeight="1">
      <c r="A43" s="84"/>
      <c r="B43" s="85" t="s">
        <v>70</v>
      </c>
      <c r="C43" s="83" t="s">
        <v>47</v>
      </c>
      <c r="D43" s="59">
        <v>233</v>
      </c>
      <c r="E43" s="136"/>
      <c r="F43" s="13"/>
    </row>
    <row r="44" spans="1:6" s="29" customFormat="1" ht="12" customHeight="1" thickBot="1">
      <c r="A44" s="28"/>
      <c r="B44" s="42"/>
      <c r="C44" s="12"/>
      <c r="D44" s="63"/>
      <c r="E44" s="64"/>
      <c r="F44" s="13"/>
    </row>
    <row r="45" spans="1:6" s="36" customFormat="1" ht="27" customHeight="1" thickTop="1" thickBot="1">
      <c r="A45" s="35"/>
      <c r="B45" s="50"/>
      <c r="C45" s="119" t="str">
        <f>+B37</f>
        <v>REVEMENT MINERAL EN PERIPHERIE DU BATIMENT G et I</v>
      </c>
      <c r="D45" s="120"/>
      <c r="E45" s="121"/>
      <c r="F45" s="20"/>
    </row>
    <row r="46" spans="1:6" s="5" customFormat="1" ht="13.5" thickTop="1" thickBot="1">
      <c r="A46" s="30"/>
      <c r="B46" s="49"/>
      <c r="C46" s="10"/>
      <c r="D46" s="101"/>
      <c r="E46" s="102"/>
      <c r="F46" s="104"/>
    </row>
    <row r="47" spans="1:6" s="5" customFormat="1" ht="27" customHeight="1" thickTop="1" thickBot="1">
      <c r="A47" s="110" t="s">
        <v>15</v>
      </c>
      <c r="B47" s="111"/>
      <c r="C47" s="111"/>
      <c r="D47" s="111"/>
      <c r="E47" s="112"/>
      <c r="F47" s="31"/>
    </row>
    <row r="48" spans="1:6" ht="12.75" thickTop="1"/>
    <row r="50" spans="1:1">
      <c r="A50" s="137" t="s">
        <v>129</v>
      </c>
    </row>
  </sheetData>
  <mergeCells count="9">
    <mergeCell ref="C29:E29"/>
    <mergeCell ref="C45:E45"/>
    <mergeCell ref="A47:E47"/>
    <mergeCell ref="A1:F1"/>
    <mergeCell ref="A2:F2"/>
    <mergeCell ref="A3:F3"/>
    <mergeCell ref="A4:F4"/>
    <mergeCell ref="E8:F8"/>
    <mergeCell ref="E9:F9"/>
  </mergeCells>
  <conditionalFormatting sqref="E10">
    <cfRule type="cellIs" dxfId="29" priority="3" operator="equal">
      <formula>0</formula>
    </cfRule>
  </conditionalFormatting>
  <conditionalFormatting sqref="E41 E39">
    <cfRule type="cellIs" dxfId="28" priority="2" operator="equal">
      <formula>0</formula>
    </cfRule>
  </conditionalFormatting>
  <conditionalFormatting sqref="E43">
    <cfRule type="cellIs" dxfId="27" priority="1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84" fitToHeight="0" orientation="portrait" r:id="rId1"/>
  <headerFooter>
    <oddFooter>&amp;L&amp;"Arial,Normal"&amp;5DPGF - LOT 16 : CLOTURES -&amp;C&amp;"Arial,Normal"&amp;5- MMW ARCHITECTURE - ARCHIFALE - SIGMA INGENIERIE - STRUCTURE CONCEPT - INGENC - GEOME - ES2  -&amp;R&amp;"Arial,Normal"&amp;5LYCEE DE WALLIS ET FUTUNA - 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34113-68EF-4DF3-A290-41E3B86537F0}">
  <sheetPr>
    <pageSetUpPr fitToPage="1"/>
  </sheetPr>
  <dimension ref="A1:J50"/>
  <sheetViews>
    <sheetView view="pageBreakPreview" topLeftCell="A10" zoomScale="80" zoomScaleNormal="100" zoomScaleSheetLayoutView="80" workbookViewId="0">
      <selection activeCell="L67" sqref="L67"/>
    </sheetView>
  </sheetViews>
  <sheetFormatPr baseColWidth="10" defaultColWidth="11.42578125" defaultRowHeight="12"/>
  <cols>
    <col min="1" max="1" width="8" style="32" bestFit="1" customWidth="1"/>
    <col min="2" max="2" width="54.28515625" style="51" bestFit="1" customWidth="1"/>
    <col min="3" max="3" width="3.28515625" style="8" bestFit="1" customWidth="1"/>
    <col min="4" max="4" width="13.42578125" style="33" customWidth="1"/>
    <col min="5" max="5" width="16" style="21" customWidth="1"/>
    <col min="6" max="6" width="20.42578125" style="34" customWidth="1"/>
    <col min="7" max="16384" width="11.42578125" style="8"/>
  </cols>
  <sheetData>
    <row r="1" spans="1:10" s="74" customFormat="1" ht="34.5" customHeight="1" thickTop="1" thickBot="1">
      <c r="A1" s="113" t="s">
        <v>16</v>
      </c>
      <c r="B1" s="114"/>
      <c r="C1" s="114"/>
      <c r="D1" s="114"/>
      <c r="E1" s="114"/>
      <c r="F1" s="115"/>
    </row>
    <row r="2" spans="1:10" customFormat="1" ht="34.5" customHeight="1" thickTop="1" thickBot="1">
      <c r="A2" s="116" t="s">
        <v>37</v>
      </c>
      <c r="B2" s="117"/>
      <c r="C2" s="117"/>
      <c r="D2" s="117"/>
      <c r="E2" s="117"/>
      <c r="F2" s="118"/>
    </row>
    <row r="3" spans="1:10" customFormat="1" ht="34.5" customHeight="1" thickTop="1" thickBot="1">
      <c r="A3" s="116" t="s">
        <v>94</v>
      </c>
      <c r="B3" s="117"/>
      <c r="C3" s="117"/>
      <c r="D3" s="117"/>
      <c r="E3" s="117"/>
      <c r="F3" s="118"/>
    </row>
    <row r="4" spans="1:10" customFormat="1" ht="34.5" customHeight="1" thickTop="1" thickBot="1">
      <c r="A4" s="130" t="s">
        <v>115</v>
      </c>
      <c r="B4" s="131"/>
      <c r="C4" s="131"/>
      <c r="D4" s="131"/>
      <c r="E4" s="131"/>
      <c r="F4" s="132"/>
      <c r="G4" s="1"/>
      <c r="H4" s="1"/>
      <c r="I4" s="1"/>
      <c r="J4" s="1"/>
    </row>
    <row r="5" spans="1:10" s="75" customFormat="1" ht="25.5" customHeight="1" thickTop="1" thickBot="1">
      <c r="A5" s="2" t="s">
        <v>1</v>
      </c>
      <c r="B5" s="3" t="s">
        <v>2</v>
      </c>
      <c r="C5" s="3" t="s">
        <v>3</v>
      </c>
      <c r="D5" s="54" t="s">
        <v>4</v>
      </c>
      <c r="E5" s="55" t="s">
        <v>5</v>
      </c>
      <c r="F5" s="4" t="s">
        <v>6</v>
      </c>
    </row>
    <row r="6" spans="1:10" ht="12.75" thickTop="1">
      <c r="A6" s="6"/>
      <c r="B6" s="38"/>
      <c r="C6" s="7"/>
      <c r="D6" s="58"/>
      <c r="E6" s="68"/>
      <c r="F6" s="52"/>
    </row>
    <row r="7" spans="1:10">
      <c r="A7" s="9">
        <v>16.100000000000001</v>
      </c>
      <c r="B7" s="39" t="s">
        <v>7</v>
      </c>
      <c r="C7" s="10"/>
      <c r="D7" s="59"/>
      <c r="E7" s="69"/>
      <c r="F7" s="11"/>
    </row>
    <row r="8" spans="1:10" customFormat="1" ht="15">
      <c r="A8" s="17">
        <f>+A7+0.001</f>
        <v>16.101000000000003</v>
      </c>
      <c r="B8" s="40" t="s">
        <v>34</v>
      </c>
      <c r="C8" s="12" t="s">
        <v>9</v>
      </c>
      <c r="D8" s="70">
        <v>1</v>
      </c>
      <c r="E8" s="122" t="s">
        <v>17</v>
      </c>
      <c r="F8" s="123"/>
    </row>
    <row r="9" spans="1:10" customFormat="1" ht="24">
      <c r="A9" s="17">
        <f>+A8+0.001</f>
        <v>16.102000000000004</v>
      </c>
      <c r="B9" s="40" t="s">
        <v>35</v>
      </c>
      <c r="C9" s="12" t="s">
        <v>9</v>
      </c>
      <c r="D9" s="70">
        <v>1</v>
      </c>
      <c r="E9" s="122" t="s">
        <v>36</v>
      </c>
      <c r="F9" s="123"/>
    </row>
    <row r="10" spans="1:10" customFormat="1" ht="15">
      <c r="A10" s="17">
        <f>+A9+0.001</f>
        <v>16.103000000000005</v>
      </c>
      <c r="B10" s="79" t="s">
        <v>114</v>
      </c>
      <c r="C10" s="12" t="s">
        <v>9</v>
      </c>
      <c r="D10" s="76">
        <v>1</v>
      </c>
      <c r="E10" s="136"/>
      <c r="F10" s="13"/>
    </row>
    <row r="11" spans="1:10" customFormat="1" ht="12" customHeight="1">
      <c r="A11" s="15"/>
      <c r="B11" s="41"/>
      <c r="C11" s="16"/>
      <c r="D11" s="70"/>
      <c r="E11" s="77"/>
      <c r="F11" s="78"/>
    </row>
    <row r="12" spans="1:10" customFormat="1" ht="12" customHeight="1">
      <c r="A12" s="15"/>
      <c r="B12" s="41" t="s">
        <v>18</v>
      </c>
      <c r="C12" s="16"/>
      <c r="D12" s="70"/>
      <c r="E12" s="77"/>
      <c r="F12" s="78"/>
    </row>
    <row r="13" spans="1:10" customFormat="1" ht="12" customHeight="1">
      <c r="A13" s="15"/>
      <c r="B13" s="41" t="s">
        <v>19</v>
      </c>
      <c r="C13" s="16"/>
      <c r="D13" s="70"/>
      <c r="E13" s="77"/>
      <c r="F13" s="78"/>
    </row>
    <row r="14" spans="1:10" customFormat="1" ht="12" customHeight="1">
      <c r="A14" s="15"/>
      <c r="B14" s="41" t="s">
        <v>20</v>
      </c>
      <c r="C14" s="16"/>
      <c r="D14" s="70"/>
      <c r="E14" s="77"/>
      <c r="F14" s="78"/>
    </row>
    <row r="15" spans="1:10" customFormat="1" ht="12" customHeight="1">
      <c r="A15" s="15"/>
      <c r="B15" s="41" t="s">
        <v>21</v>
      </c>
      <c r="C15" s="18"/>
      <c r="D15" s="59"/>
      <c r="E15" s="73"/>
      <c r="F15" s="19"/>
    </row>
    <row r="16" spans="1:10" customFormat="1" ht="12" customHeight="1">
      <c r="A16" s="15"/>
      <c r="B16" s="41" t="s">
        <v>22</v>
      </c>
      <c r="C16" s="16"/>
      <c r="D16" s="70"/>
      <c r="E16" s="77"/>
      <c r="F16" s="78"/>
    </row>
    <row r="17" spans="1:8" customFormat="1" ht="12" customHeight="1">
      <c r="A17" s="15"/>
      <c r="B17" s="41" t="s">
        <v>23</v>
      </c>
      <c r="C17" s="16"/>
      <c r="D17" s="70"/>
      <c r="E17" s="77"/>
      <c r="F17" s="78"/>
    </row>
    <row r="18" spans="1:8" customFormat="1" ht="12" customHeight="1">
      <c r="A18" s="15"/>
      <c r="B18" s="41" t="s">
        <v>24</v>
      </c>
      <c r="C18" s="16"/>
      <c r="D18" s="70"/>
      <c r="E18" s="77"/>
      <c r="F18" s="78"/>
    </row>
    <row r="19" spans="1:8" customFormat="1" ht="12" customHeight="1">
      <c r="A19" s="15"/>
      <c r="B19" s="41" t="s">
        <v>25</v>
      </c>
      <c r="C19" s="16"/>
      <c r="D19" s="70"/>
      <c r="E19" s="77"/>
      <c r="F19" s="78"/>
    </row>
    <row r="20" spans="1:8" customFormat="1" ht="12" customHeight="1">
      <c r="A20" s="15"/>
      <c r="B20" s="41" t="s">
        <v>26</v>
      </c>
      <c r="C20" s="16"/>
      <c r="D20" s="70"/>
      <c r="E20" s="77"/>
      <c r="F20" s="78"/>
    </row>
    <row r="21" spans="1:8" customFormat="1" ht="12" customHeight="1">
      <c r="A21" s="15"/>
      <c r="B21" s="41" t="s">
        <v>27</v>
      </c>
      <c r="C21" s="16"/>
      <c r="D21" s="70"/>
      <c r="E21" s="77"/>
      <c r="F21" s="78"/>
    </row>
    <row r="22" spans="1:8" customFormat="1" ht="12" customHeight="1">
      <c r="A22" s="15"/>
      <c r="B22" s="41" t="s">
        <v>28</v>
      </c>
      <c r="C22" s="16"/>
      <c r="D22" s="70"/>
      <c r="E22" s="77"/>
      <c r="F22" s="78"/>
    </row>
    <row r="23" spans="1:8" customFormat="1" ht="12" customHeight="1">
      <c r="A23" s="15"/>
      <c r="B23" s="41" t="s">
        <v>29</v>
      </c>
      <c r="C23" s="16"/>
      <c r="D23" s="70"/>
      <c r="E23" s="77"/>
      <c r="F23" s="78"/>
    </row>
    <row r="24" spans="1:8" customFormat="1" ht="12" customHeight="1">
      <c r="A24" s="15"/>
      <c r="B24" s="41" t="s">
        <v>30</v>
      </c>
      <c r="C24" s="16"/>
      <c r="D24" s="70"/>
      <c r="E24" s="77"/>
      <c r="F24" s="78"/>
    </row>
    <row r="25" spans="1:8" customFormat="1" ht="12" customHeight="1">
      <c r="A25" s="15"/>
      <c r="B25" s="41" t="s">
        <v>31</v>
      </c>
      <c r="C25" s="16"/>
      <c r="D25" s="70"/>
      <c r="E25" s="77"/>
      <c r="F25" s="78"/>
    </row>
    <row r="26" spans="1:8" customFormat="1" ht="12" customHeight="1">
      <c r="A26" s="15"/>
      <c r="B26" s="41" t="s">
        <v>32</v>
      </c>
      <c r="C26" s="16"/>
      <c r="D26" s="70"/>
      <c r="E26" s="77"/>
      <c r="F26" s="78"/>
    </row>
    <row r="27" spans="1:8" customFormat="1" ht="12" customHeight="1">
      <c r="A27" s="15"/>
      <c r="B27" s="41" t="s">
        <v>33</v>
      </c>
      <c r="C27" s="16"/>
      <c r="D27" s="70"/>
      <c r="E27" s="77"/>
      <c r="F27" s="78"/>
    </row>
    <row r="28" spans="1:8" customFormat="1" ht="15.75" thickBot="1">
      <c r="A28" s="17"/>
      <c r="B28" s="42"/>
      <c r="C28" s="18"/>
      <c r="D28" s="71"/>
      <c r="E28" s="72"/>
      <c r="F28" s="53"/>
    </row>
    <row r="29" spans="1:8" ht="27" customHeight="1" thickTop="1" thickBot="1">
      <c r="A29" s="17"/>
      <c r="B29" s="43"/>
      <c r="C29" s="119" t="s">
        <v>7</v>
      </c>
      <c r="D29" s="120"/>
      <c r="E29" s="121"/>
      <c r="F29" s="20"/>
      <c r="H29" s="8" t="s">
        <v>8</v>
      </c>
    </row>
    <row r="30" spans="1:8" ht="13.5" thickTop="1" thickBot="1">
      <c r="A30" s="17"/>
      <c r="B30" s="44"/>
      <c r="C30" s="22"/>
      <c r="D30" s="58"/>
      <c r="E30" s="65"/>
      <c r="F30" s="23"/>
    </row>
    <row r="31" spans="1:8" ht="12.75" thickTop="1">
      <c r="A31" s="24"/>
      <c r="B31" s="45" t="s">
        <v>10</v>
      </c>
      <c r="C31" s="25"/>
      <c r="D31" s="25"/>
      <c r="E31" s="67"/>
      <c r="F31" s="14"/>
    </row>
    <row r="32" spans="1:8" ht="27" customHeight="1">
      <c r="A32" s="24"/>
      <c r="B32" s="46" t="s">
        <v>11</v>
      </c>
      <c r="C32" s="25"/>
      <c r="D32" s="25"/>
      <c r="E32" s="67"/>
      <c r="F32" s="14"/>
    </row>
    <row r="33" spans="1:6">
      <c r="A33" s="24"/>
      <c r="B33" s="46" t="s">
        <v>12</v>
      </c>
      <c r="C33" s="25"/>
      <c r="D33" s="25" t="s">
        <v>8</v>
      </c>
      <c r="E33" s="67"/>
      <c r="F33" s="14"/>
    </row>
    <row r="34" spans="1:6">
      <c r="A34" s="24"/>
      <c r="B34" s="46" t="s">
        <v>13</v>
      </c>
      <c r="C34" s="25"/>
      <c r="D34" s="25"/>
      <c r="E34" s="67"/>
      <c r="F34" s="14"/>
    </row>
    <row r="35" spans="1:6" ht="12.75" thickBot="1">
      <c r="A35" s="24"/>
      <c r="B35" s="47" t="s">
        <v>14</v>
      </c>
      <c r="C35" s="25"/>
      <c r="D35" s="25"/>
      <c r="E35" s="67"/>
      <c r="F35" s="14"/>
    </row>
    <row r="36" spans="1:6" ht="12.75" thickTop="1">
      <c r="A36" s="17"/>
      <c r="B36" s="48"/>
      <c r="C36" s="12"/>
      <c r="D36" s="59"/>
      <c r="E36" s="61"/>
      <c r="F36" s="26"/>
    </row>
    <row r="37" spans="1:6">
      <c r="A37" s="9">
        <f>A7+0.4</f>
        <v>16.5</v>
      </c>
      <c r="B37" s="80" t="s">
        <v>116</v>
      </c>
      <c r="C37" s="10"/>
      <c r="D37" s="59"/>
      <c r="E37" s="60"/>
      <c r="F37" s="27"/>
    </row>
    <row r="38" spans="1:6" s="91" customFormat="1" ht="24" customHeight="1">
      <c r="A38" s="17">
        <f>A37+0.001</f>
        <v>16.501000000000001</v>
      </c>
      <c r="B38" s="93" t="s">
        <v>120</v>
      </c>
      <c r="C38" s="83"/>
      <c r="D38" s="86"/>
      <c r="E38" s="87"/>
      <c r="F38" s="13"/>
    </row>
    <row r="39" spans="1:6" s="91" customFormat="1" ht="12" customHeight="1">
      <c r="A39" s="84"/>
      <c r="B39" s="85" t="s">
        <v>70</v>
      </c>
      <c r="C39" s="83" t="s">
        <v>47</v>
      </c>
      <c r="D39" s="59">
        <v>38</v>
      </c>
      <c r="E39" s="136"/>
      <c r="F39" s="13"/>
    </row>
    <row r="40" spans="1:6" s="91" customFormat="1" ht="12" customHeight="1">
      <c r="A40" s="17">
        <f>A38+0.001</f>
        <v>16.502000000000002</v>
      </c>
      <c r="B40" s="90" t="s">
        <v>91</v>
      </c>
      <c r="C40" s="83"/>
      <c r="D40" s="86"/>
      <c r="E40" s="87"/>
      <c r="F40" s="13"/>
    </row>
    <row r="41" spans="1:6" s="91" customFormat="1" ht="12" customHeight="1">
      <c r="A41" s="84"/>
      <c r="B41" s="85" t="s">
        <v>39</v>
      </c>
      <c r="C41" s="103" t="s">
        <v>40</v>
      </c>
      <c r="D41" s="59">
        <v>41</v>
      </c>
      <c r="E41" s="136"/>
      <c r="F41" s="13"/>
    </row>
    <row r="42" spans="1:6" s="91" customFormat="1" ht="12" customHeight="1">
      <c r="A42" s="17">
        <f>A40+0.001</f>
        <v>16.503000000000004</v>
      </c>
      <c r="B42" s="93" t="s">
        <v>121</v>
      </c>
      <c r="C42" s="83"/>
      <c r="D42" s="86"/>
      <c r="E42" s="87"/>
      <c r="F42" s="13"/>
    </row>
    <row r="43" spans="1:6" s="91" customFormat="1" ht="12" customHeight="1">
      <c r="A43" s="84"/>
      <c r="B43" s="85" t="s">
        <v>70</v>
      </c>
      <c r="C43" s="83" t="s">
        <v>47</v>
      </c>
      <c r="D43" s="59">
        <v>38</v>
      </c>
      <c r="E43" s="136"/>
      <c r="F43" s="13"/>
    </row>
    <row r="44" spans="1:6" s="29" customFormat="1" ht="12" customHeight="1" thickBot="1">
      <c r="A44" s="28"/>
      <c r="B44" s="42"/>
      <c r="C44" s="12"/>
      <c r="D44" s="63"/>
      <c r="E44" s="64"/>
      <c r="F44" s="13"/>
    </row>
    <row r="45" spans="1:6" s="36" customFormat="1" ht="27" customHeight="1" thickTop="1" thickBot="1">
      <c r="A45" s="35"/>
      <c r="B45" s="50"/>
      <c r="C45" s="119" t="str">
        <f>+B37</f>
        <v>REVEMENT MINERAL EN PERIPHERIE DU BATIMENT J</v>
      </c>
      <c r="D45" s="120"/>
      <c r="E45" s="121"/>
      <c r="F45" s="20"/>
    </row>
    <row r="46" spans="1:6" s="5" customFormat="1" ht="13.5" thickTop="1" thickBot="1">
      <c r="A46" s="30"/>
      <c r="B46" s="49"/>
      <c r="C46" s="10"/>
      <c r="D46" s="101"/>
      <c r="E46" s="102"/>
      <c r="F46" s="104"/>
    </row>
    <row r="47" spans="1:6" s="5" customFormat="1" ht="27" customHeight="1" thickTop="1" thickBot="1">
      <c r="A47" s="110" t="s">
        <v>15</v>
      </c>
      <c r="B47" s="111"/>
      <c r="C47" s="111"/>
      <c r="D47" s="111"/>
      <c r="E47" s="112"/>
      <c r="F47" s="31"/>
    </row>
    <row r="48" spans="1:6" ht="12.75" thickTop="1"/>
    <row r="50" spans="1:1">
      <c r="A50" s="137" t="s">
        <v>129</v>
      </c>
    </row>
  </sheetData>
  <mergeCells count="9">
    <mergeCell ref="C29:E29"/>
    <mergeCell ref="C45:E45"/>
    <mergeCell ref="A47:E47"/>
    <mergeCell ref="A1:F1"/>
    <mergeCell ref="A2:F2"/>
    <mergeCell ref="A3:F3"/>
    <mergeCell ref="A4:F4"/>
    <mergeCell ref="E8:F8"/>
    <mergeCell ref="E9:F9"/>
  </mergeCells>
  <conditionalFormatting sqref="E10">
    <cfRule type="cellIs" dxfId="26" priority="2" operator="equal">
      <formula>0</formula>
    </cfRule>
  </conditionalFormatting>
  <conditionalFormatting sqref="E43 E41 E39">
    <cfRule type="cellIs" dxfId="25" priority="1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84" fitToHeight="0" orientation="portrait" r:id="rId1"/>
  <headerFooter>
    <oddFooter>&amp;L&amp;"Arial,Normal"&amp;5DPGF - LOT 16 : CLOTURES -&amp;C&amp;"Arial,Normal"&amp;5- MMW ARCHITECTURE - ARCHIFALE - SIGMA INGENIERIE - STRUCTURE CONCEPT - INGENC - GEOME - ES2  -&amp;R&amp;"Arial,Normal"&amp;5LYCEE DE WALLIS ET FUTUNA - 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34D15-E9F5-4E7C-813A-3E2F001666F6}">
  <sheetPr>
    <pageSetUpPr fitToPage="1"/>
  </sheetPr>
  <dimension ref="A1:J50"/>
  <sheetViews>
    <sheetView view="pageBreakPreview" zoomScale="80" zoomScaleNormal="100" zoomScaleSheetLayoutView="80" workbookViewId="0">
      <selection activeCell="R25" sqref="R25"/>
    </sheetView>
  </sheetViews>
  <sheetFormatPr baseColWidth="10" defaultColWidth="11.42578125" defaultRowHeight="12"/>
  <cols>
    <col min="1" max="1" width="8" style="32" bestFit="1" customWidth="1"/>
    <col min="2" max="2" width="54.28515625" style="51" bestFit="1" customWidth="1"/>
    <col min="3" max="3" width="3.28515625" style="8" bestFit="1" customWidth="1"/>
    <col min="4" max="4" width="13.42578125" style="33" customWidth="1"/>
    <col min="5" max="5" width="16" style="21" customWidth="1"/>
    <col min="6" max="6" width="20.42578125" style="34" customWidth="1"/>
    <col min="7" max="16384" width="11.42578125" style="8"/>
  </cols>
  <sheetData>
    <row r="1" spans="1:10" s="74" customFormat="1" ht="34.5" customHeight="1" thickTop="1" thickBot="1">
      <c r="A1" s="113" t="s">
        <v>16</v>
      </c>
      <c r="B1" s="114"/>
      <c r="C1" s="114"/>
      <c r="D1" s="114"/>
      <c r="E1" s="114"/>
      <c r="F1" s="115"/>
    </row>
    <row r="2" spans="1:10" customFormat="1" ht="34.5" customHeight="1" thickTop="1" thickBot="1">
      <c r="A2" s="116" t="s">
        <v>37</v>
      </c>
      <c r="B2" s="117"/>
      <c r="C2" s="117"/>
      <c r="D2" s="117"/>
      <c r="E2" s="117"/>
      <c r="F2" s="118"/>
    </row>
    <row r="3" spans="1:10" customFormat="1" ht="34.5" customHeight="1" thickTop="1" thickBot="1">
      <c r="A3" s="116" t="s">
        <v>94</v>
      </c>
      <c r="B3" s="117"/>
      <c r="C3" s="117"/>
      <c r="D3" s="117"/>
      <c r="E3" s="117"/>
      <c r="F3" s="118"/>
    </row>
    <row r="4" spans="1:10" customFormat="1" ht="34.5" customHeight="1" thickTop="1" thickBot="1">
      <c r="A4" s="133" t="s">
        <v>106</v>
      </c>
      <c r="B4" s="134"/>
      <c r="C4" s="134"/>
      <c r="D4" s="134"/>
      <c r="E4" s="134"/>
      <c r="F4" s="135"/>
      <c r="G4" s="1"/>
      <c r="H4" s="1"/>
      <c r="I4" s="1"/>
      <c r="J4" s="1"/>
    </row>
    <row r="5" spans="1:10" s="75" customFormat="1" ht="25.5" customHeight="1" thickTop="1" thickBot="1">
      <c r="A5" s="2" t="s">
        <v>1</v>
      </c>
      <c r="B5" s="3" t="s">
        <v>2</v>
      </c>
      <c r="C5" s="3" t="s">
        <v>3</v>
      </c>
      <c r="D5" s="54" t="s">
        <v>4</v>
      </c>
      <c r="E5" s="55" t="s">
        <v>5</v>
      </c>
      <c r="F5" s="4" t="s">
        <v>6</v>
      </c>
    </row>
    <row r="6" spans="1:10" ht="12.75" thickTop="1">
      <c r="A6" s="6"/>
      <c r="B6" s="38"/>
      <c r="C6" s="7"/>
      <c r="D6" s="58"/>
      <c r="E6" s="68"/>
      <c r="F6" s="52"/>
    </row>
    <row r="7" spans="1:10">
      <c r="A7" s="9">
        <v>16.100000000000001</v>
      </c>
      <c r="B7" s="39" t="s">
        <v>7</v>
      </c>
      <c r="C7" s="10"/>
      <c r="D7" s="59"/>
      <c r="E7" s="69"/>
      <c r="F7" s="11"/>
    </row>
    <row r="8" spans="1:10" customFormat="1" ht="15">
      <c r="A8" s="17">
        <f>+A7+0.001</f>
        <v>16.101000000000003</v>
      </c>
      <c r="B8" s="40" t="s">
        <v>34</v>
      </c>
      <c r="C8" s="12" t="s">
        <v>9</v>
      </c>
      <c r="D8" s="70">
        <v>1</v>
      </c>
      <c r="E8" s="122" t="s">
        <v>17</v>
      </c>
      <c r="F8" s="123"/>
    </row>
    <row r="9" spans="1:10" customFormat="1" ht="24">
      <c r="A9" s="17">
        <f>+A8+0.001</f>
        <v>16.102000000000004</v>
      </c>
      <c r="B9" s="40" t="s">
        <v>35</v>
      </c>
      <c r="C9" s="12" t="s">
        <v>9</v>
      </c>
      <c r="D9" s="70">
        <v>1</v>
      </c>
      <c r="E9" s="122" t="s">
        <v>36</v>
      </c>
      <c r="F9" s="123"/>
    </row>
    <row r="10" spans="1:10" customFormat="1" ht="15">
      <c r="A10" s="17">
        <f>+A9+0.001</f>
        <v>16.103000000000005</v>
      </c>
      <c r="B10" s="79" t="s">
        <v>113</v>
      </c>
      <c r="C10" s="12" t="s">
        <v>9</v>
      </c>
      <c r="D10" s="76">
        <v>1</v>
      </c>
      <c r="E10" s="136"/>
      <c r="F10" s="13"/>
    </row>
    <row r="11" spans="1:10" customFormat="1" ht="12" customHeight="1">
      <c r="A11" s="15"/>
      <c r="B11" s="41"/>
      <c r="C11" s="16"/>
      <c r="D11" s="70"/>
      <c r="E11" s="77"/>
      <c r="F11" s="78"/>
    </row>
    <row r="12" spans="1:10" customFormat="1" ht="12" customHeight="1">
      <c r="A12" s="15"/>
      <c r="B12" s="41" t="s">
        <v>18</v>
      </c>
      <c r="C12" s="16"/>
      <c r="D12" s="70"/>
      <c r="E12" s="77"/>
      <c r="F12" s="78"/>
    </row>
    <row r="13" spans="1:10" customFormat="1" ht="12" customHeight="1">
      <c r="A13" s="15"/>
      <c r="B13" s="41" t="s">
        <v>19</v>
      </c>
      <c r="C13" s="16"/>
      <c r="D13" s="70"/>
      <c r="E13" s="77"/>
      <c r="F13" s="78"/>
    </row>
    <row r="14" spans="1:10" customFormat="1" ht="12" customHeight="1">
      <c r="A14" s="15"/>
      <c r="B14" s="41" t="s">
        <v>20</v>
      </c>
      <c r="C14" s="16"/>
      <c r="D14" s="70"/>
      <c r="E14" s="77"/>
      <c r="F14" s="78"/>
    </row>
    <row r="15" spans="1:10" customFormat="1" ht="12" customHeight="1">
      <c r="A15" s="15"/>
      <c r="B15" s="41" t="s">
        <v>21</v>
      </c>
      <c r="C15" s="18"/>
      <c r="D15" s="59"/>
      <c r="E15" s="73"/>
      <c r="F15" s="19"/>
    </row>
    <row r="16" spans="1:10" customFormat="1" ht="12" customHeight="1">
      <c r="A16" s="15"/>
      <c r="B16" s="41" t="s">
        <v>22</v>
      </c>
      <c r="C16" s="16"/>
      <c r="D16" s="70"/>
      <c r="E16" s="77"/>
      <c r="F16" s="78"/>
    </row>
    <row r="17" spans="1:8" customFormat="1" ht="12" customHeight="1">
      <c r="A17" s="15"/>
      <c r="B17" s="41" t="s">
        <v>23</v>
      </c>
      <c r="C17" s="16"/>
      <c r="D17" s="70"/>
      <c r="E17" s="77"/>
      <c r="F17" s="78"/>
    </row>
    <row r="18" spans="1:8" customFormat="1" ht="12" customHeight="1">
      <c r="A18" s="15"/>
      <c r="B18" s="41" t="s">
        <v>24</v>
      </c>
      <c r="C18" s="16"/>
      <c r="D18" s="70"/>
      <c r="E18" s="77"/>
      <c r="F18" s="78"/>
    </row>
    <row r="19" spans="1:8" customFormat="1" ht="12" customHeight="1">
      <c r="A19" s="15"/>
      <c r="B19" s="41" t="s">
        <v>25</v>
      </c>
      <c r="C19" s="16"/>
      <c r="D19" s="70"/>
      <c r="E19" s="77"/>
      <c r="F19" s="78"/>
    </row>
    <row r="20" spans="1:8" customFormat="1" ht="12" customHeight="1">
      <c r="A20" s="15"/>
      <c r="B20" s="41" t="s">
        <v>26</v>
      </c>
      <c r="C20" s="16"/>
      <c r="D20" s="70"/>
      <c r="E20" s="77"/>
      <c r="F20" s="78"/>
    </row>
    <row r="21" spans="1:8" customFormat="1" ht="12" customHeight="1">
      <c r="A21" s="15"/>
      <c r="B21" s="41" t="s">
        <v>27</v>
      </c>
      <c r="C21" s="16"/>
      <c r="D21" s="70"/>
      <c r="E21" s="77"/>
      <c r="F21" s="78"/>
    </row>
    <row r="22" spans="1:8" customFormat="1" ht="12" customHeight="1">
      <c r="A22" s="15"/>
      <c r="B22" s="41" t="s">
        <v>28</v>
      </c>
      <c r="C22" s="16"/>
      <c r="D22" s="70"/>
      <c r="E22" s="77"/>
      <c r="F22" s="78"/>
    </row>
    <row r="23" spans="1:8" customFormat="1" ht="12" customHeight="1">
      <c r="A23" s="15"/>
      <c r="B23" s="41" t="s">
        <v>29</v>
      </c>
      <c r="C23" s="16"/>
      <c r="D23" s="70"/>
      <c r="E23" s="77"/>
      <c r="F23" s="78"/>
    </row>
    <row r="24" spans="1:8" customFormat="1" ht="12" customHeight="1">
      <c r="A24" s="15"/>
      <c r="B24" s="41" t="s">
        <v>30</v>
      </c>
      <c r="C24" s="16"/>
      <c r="D24" s="70"/>
      <c r="E24" s="77"/>
      <c r="F24" s="78"/>
    </row>
    <row r="25" spans="1:8" customFormat="1" ht="12" customHeight="1">
      <c r="A25" s="15"/>
      <c r="B25" s="41" t="s">
        <v>31</v>
      </c>
      <c r="C25" s="16"/>
      <c r="D25" s="70"/>
      <c r="E25" s="77"/>
      <c r="F25" s="78"/>
    </row>
    <row r="26" spans="1:8" customFormat="1" ht="12" customHeight="1">
      <c r="A26" s="15"/>
      <c r="B26" s="41" t="s">
        <v>32</v>
      </c>
      <c r="C26" s="16"/>
      <c r="D26" s="70"/>
      <c r="E26" s="77"/>
      <c r="F26" s="78"/>
    </row>
    <row r="27" spans="1:8" customFormat="1" ht="12" customHeight="1">
      <c r="A27" s="15"/>
      <c r="B27" s="41" t="s">
        <v>33</v>
      </c>
      <c r="C27" s="16"/>
      <c r="D27" s="70"/>
      <c r="E27" s="77"/>
      <c r="F27" s="78"/>
    </row>
    <row r="28" spans="1:8" customFormat="1" ht="15.75" thickBot="1">
      <c r="A28" s="17"/>
      <c r="B28" s="42"/>
      <c r="C28" s="18"/>
      <c r="D28" s="71"/>
      <c r="E28" s="72"/>
      <c r="F28" s="53"/>
    </row>
    <row r="29" spans="1:8" ht="27" customHeight="1" thickTop="1" thickBot="1">
      <c r="A29" s="17"/>
      <c r="B29" s="43"/>
      <c r="C29" s="119" t="s">
        <v>7</v>
      </c>
      <c r="D29" s="120"/>
      <c r="E29" s="121"/>
      <c r="F29" s="20"/>
      <c r="H29" s="8" t="s">
        <v>8</v>
      </c>
    </row>
    <row r="30" spans="1:8" ht="13.5" thickTop="1" thickBot="1">
      <c r="A30" s="17"/>
      <c r="B30" s="44"/>
      <c r="C30" s="22"/>
      <c r="D30" s="58"/>
      <c r="E30" s="65"/>
      <c r="F30" s="23"/>
    </row>
    <row r="31" spans="1:8" ht="12.75" thickTop="1">
      <c r="A31" s="24"/>
      <c r="B31" s="45" t="s">
        <v>10</v>
      </c>
      <c r="C31" s="25"/>
      <c r="D31" s="25"/>
      <c r="E31" s="67"/>
      <c r="F31" s="14"/>
    </row>
    <row r="32" spans="1:8" ht="27" customHeight="1">
      <c r="A32" s="24"/>
      <c r="B32" s="46" t="s">
        <v>11</v>
      </c>
      <c r="C32" s="25"/>
      <c r="D32" s="25"/>
      <c r="E32" s="67"/>
      <c r="F32" s="14"/>
    </row>
    <row r="33" spans="1:6">
      <c r="A33" s="24"/>
      <c r="B33" s="46" t="s">
        <v>12</v>
      </c>
      <c r="C33" s="25"/>
      <c r="D33" s="25" t="s">
        <v>8</v>
      </c>
      <c r="E33" s="67"/>
      <c r="F33" s="14"/>
    </row>
    <row r="34" spans="1:6">
      <c r="A34" s="24"/>
      <c r="B34" s="46" t="s">
        <v>13</v>
      </c>
      <c r="C34" s="25"/>
      <c r="D34" s="25"/>
      <c r="E34" s="67"/>
      <c r="F34" s="14"/>
    </row>
    <row r="35" spans="1:6" ht="12.75" thickBot="1">
      <c r="A35" s="24"/>
      <c r="B35" s="47" t="s">
        <v>14</v>
      </c>
      <c r="C35" s="25"/>
      <c r="D35" s="25"/>
      <c r="E35" s="67"/>
      <c r="F35" s="14"/>
    </row>
    <row r="36" spans="1:6" ht="12.75" thickTop="1">
      <c r="A36" s="17"/>
      <c r="B36" s="48"/>
      <c r="C36" s="12"/>
      <c r="D36" s="59"/>
      <c r="E36" s="61"/>
      <c r="F36" s="26"/>
    </row>
    <row r="37" spans="1:6" ht="24">
      <c r="A37" s="9">
        <f>A7+0.4</f>
        <v>16.5</v>
      </c>
      <c r="B37" s="80" t="s">
        <v>103</v>
      </c>
      <c r="C37" s="10"/>
      <c r="D37" s="59"/>
      <c r="E37" s="60"/>
      <c r="F37" s="27"/>
    </row>
    <row r="38" spans="1:6" s="91" customFormat="1" ht="24" customHeight="1">
      <c r="A38" s="17">
        <f>A37+0.001</f>
        <v>16.501000000000001</v>
      </c>
      <c r="B38" s="93" t="s">
        <v>120</v>
      </c>
      <c r="C38" s="83"/>
      <c r="D38" s="86"/>
      <c r="E38" s="87"/>
      <c r="F38" s="13"/>
    </row>
    <row r="39" spans="1:6" s="91" customFormat="1" ht="12" customHeight="1">
      <c r="A39" s="84"/>
      <c r="B39" s="85" t="s">
        <v>70</v>
      </c>
      <c r="C39" s="83" t="s">
        <v>47</v>
      </c>
      <c r="D39" s="59">
        <v>365</v>
      </c>
      <c r="E39" s="136"/>
      <c r="F39" s="13"/>
    </row>
    <row r="40" spans="1:6" s="91" customFormat="1" ht="12" customHeight="1">
      <c r="A40" s="17">
        <f>A38+0.001</f>
        <v>16.502000000000002</v>
      </c>
      <c r="B40" s="90" t="s">
        <v>91</v>
      </c>
      <c r="C40" s="83"/>
      <c r="D40" s="86"/>
      <c r="E40" s="87"/>
      <c r="F40" s="13"/>
    </row>
    <row r="41" spans="1:6" s="91" customFormat="1" ht="12" customHeight="1">
      <c r="A41" s="84"/>
      <c r="B41" s="85" t="s">
        <v>39</v>
      </c>
      <c r="C41" s="103" t="s">
        <v>40</v>
      </c>
      <c r="D41" s="59">
        <v>365</v>
      </c>
      <c r="E41" s="136"/>
      <c r="F41" s="13"/>
    </row>
    <row r="42" spans="1:6" s="91" customFormat="1" ht="12" customHeight="1">
      <c r="A42" s="17">
        <f>A40+0.001</f>
        <v>16.503000000000004</v>
      </c>
      <c r="B42" s="93" t="s">
        <v>121</v>
      </c>
      <c r="C42" s="83"/>
      <c r="D42" s="86"/>
      <c r="E42" s="87"/>
      <c r="F42" s="13"/>
    </row>
    <row r="43" spans="1:6" s="91" customFormat="1" ht="12" customHeight="1">
      <c r="A43" s="84"/>
      <c r="B43" s="85" t="s">
        <v>70</v>
      </c>
      <c r="C43" s="83" t="s">
        <v>47</v>
      </c>
      <c r="D43" s="59">
        <v>365</v>
      </c>
      <c r="E43" s="136"/>
      <c r="F43" s="13"/>
    </row>
    <row r="44" spans="1:6" s="29" customFormat="1" ht="12" customHeight="1" thickBot="1">
      <c r="A44" s="28"/>
      <c r="B44" s="42"/>
      <c r="C44" s="12"/>
      <c r="D44" s="63"/>
      <c r="E44" s="64"/>
      <c r="F44" s="13"/>
    </row>
    <row r="45" spans="1:6" s="36" customFormat="1" ht="27" customHeight="1" thickTop="1" thickBot="1">
      <c r="A45" s="35"/>
      <c r="B45" s="50"/>
      <c r="C45" s="119" t="str">
        <f>+B37</f>
        <v>REVEMENT MINERAL EN PERIPHERIE DES BATIMENTS B C E F M Q et V</v>
      </c>
      <c r="D45" s="120"/>
      <c r="E45" s="121"/>
      <c r="F45" s="20"/>
    </row>
    <row r="46" spans="1:6" s="5" customFormat="1" ht="13.5" thickTop="1" thickBot="1">
      <c r="A46" s="30"/>
      <c r="B46" s="49"/>
      <c r="C46" s="10"/>
      <c r="D46" s="101"/>
      <c r="E46" s="102"/>
      <c r="F46" s="104"/>
    </row>
    <row r="47" spans="1:6" s="5" customFormat="1" ht="27" customHeight="1" thickTop="1" thickBot="1">
      <c r="A47" s="110" t="s">
        <v>15</v>
      </c>
      <c r="B47" s="111"/>
      <c r="C47" s="111"/>
      <c r="D47" s="111"/>
      <c r="E47" s="112"/>
      <c r="F47" s="31"/>
    </row>
    <row r="48" spans="1:6" ht="12.75" thickTop="1"/>
    <row r="50" spans="1:1">
      <c r="A50" s="137" t="s">
        <v>129</v>
      </c>
    </row>
  </sheetData>
  <mergeCells count="9">
    <mergeCell ref="C29:E29"/>
    <mergeCell ref="C45:E45"/>
    <mergeCell ref="A47:E47"/>
    <mergeCell ref="A1:F1"/>
    <mergeCell ref="A2:F2"/>
    <mergeCell ref="A3:F3"/>
    <mergeCell ref="A4:F4"/>
    <mergeCell ref="E8:F8"/>
    <mergeCell ref="E9:F9"/>
  </mergeCells>
  <conditionalFormatting sqref="E10">
    <cfRule type="cellIs" dxfId="24" priority="2" operator="equal">
      <formula>0</formula>
    </cfRule>
  </conditionalFormatting>
  <conditionalFormatting sqref="E43 E41 E39">
    <cfRule type="cellIs" dxfId="23" priority="1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84" fitToHeight="0" orientation="portrait" r:id="rId1"/>
  <headerFooter>
    <oddFooter>&amp;L&amp;"Arial,Normal"&amp;5DPGF - LOT 16 : CLOTURES -&amp;C&amp;"Arial,Normal"&amp;5- MMW ARCHITECTURE - ARCHIFALE - SIGMA INGENIERIE - STRUCTURE CONCEPT - INGENC - GEOME - ES2  -&amp;R&amp;"Arial,Normal"&amp;5LYCEE DE WALLIS ET FUTUNA - 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0059A-6A59-4804-B5F7-ACD95773E10A}">
  <sheetPr>
    <pageSetUpPr fitToPage="1"/>
  </sheetPr>
  <dimension ref="A1:J76"/>
  <sheetViews>
    <sheetView view="pageBreakPreview" topLeftCell="A22" zoomScale="80" zoomScaleNormal="100" zoomScaleSheetLayoutView="80" workbookViewId="0">
      <selection activeCell="B64" sqref="B64"/>
    </sheetView>
  </sheetViews>
  <sheetFormatPr baseColWidth="10" defaultColWidth="11.42578125" defaultRowHeight="12"/>
  <cols>
    <col min="1" max="1" width="8" style="32" bestFit="1" customWidth="1"/>
    <col min="2" max="2" width="54.28515625" style="51" bestFit="1" customWidth="1"/>
    <col min="3" max="3" width="3.28515625" style="8" bestFit="1" customWidth="1"/>
    <col min="4" max="4" width="13.42578125" style="33" customWidth="1"/>
    <col min="5" max="5" width="16" style="21" customWidth="1"/>
    <col min="6" max="6" width="20.42578125" style="34" customWidth="1"/>
    <col min="7" max="16384" width="11.42578125" style="8"/>
  </cols>
  <sheetData>
    <row r="1" spans="1:10" s="74" customFormat="1" ht="34.5" customHeight="1" thickTop="1" thickBot="1">
      <c r="A1" s="113" t="s">
        <v>16</v>
      </c>
      <c r="B1" s="114"/>
      <c r="C1" s="114"/>
      <c r="D1" s="114"/>
      <c r="E1" s="114"/>
      <c r="F1" s="115"/>
    </row>
    <row r="2" spans="1:10" customFormat="1" ht="34.5" customHeight="1" thickTop="1" thickBot="1">
      <c r="A2" s="116" t="s">
        <v>37</v>
      </c>
      <c r="B2" s="117"/>
      <c r="C2" s="117"/>
      <c r="D2" s="117"/>
      <c r="E2" s="117"/>
      <c r="F2" s="118"/>
    </row>
    <row r="3" spans="1:10" customFormat="1" ht="34.5" customHeight="1" thickTop="1" thickBot="1">
      <c r="A3" s="116" t="s">
        <v>49</v>
      </c>
      <c r="B3" s="117"/>
      <c r="C3" s="117"/>
      <c r="D3" s="117"/>
      <c r="E3" s="117"/>
      <c r="F3" s="118"/>
    </row>
    <row r="4" spans="1:10" customFormat="1" ht="34.5" customHeight="1" thickTop="1" thickBot="1">
      <c r="A4" s="133" t="s">
        <v>107</v>
      </c>
      <c r="B4" s="134"/>
      <c r="C4" s="134"/>
      <c r="D4" s="134"/>
      <c r="E4" s="134"/>
      <c r="F4" s="135"/>
      <c r="G4" s="1"/>
      <c r="H4" s="1"/>
      <c r="I4" s="1"/>
      <c r="J4" s="1"/>
    </row>
    <row r="5" spans="1:10" s="75" customFormat="1" ht="25.5" customHeight="1" thickTop="1" thickBot="1">
      <c r="A5" s="2" t="s">
        <v>1</v>
      </c>
      <c r="B5" s="3" t="s">
        <v>2</v>
      </c>
      <c r="C5" s="3" t="s">
        <v>3</v>
      </c>
      <c r="D5" s="54" t="s">
        <v>4</v>
      </c>
      <c r="E5" s="55" t="s">
        <v>5</v>
      </c>
      <c r="F5" s="4" t="s">
        <v>6</v>
      </c>
    </row>
    <row r="6" spans="1:10" ht="12.75" thickTop="1">
      <c r="A6" s="6"/>
      <c r="B6" s="38"/>
      <c r="C6" s="7"/>
      <c r="D6" s="58"/>
      <c r="E6" s="68"/>
      <c r="F6" s="52"/>
    </row>
    <row r="7" spans="1:10">
      <c r="A7" s="9">
        <v>16.100000000000001</v>
      </c>
      <c r="B7" s="39" t="s">
        <v>7</v>
      </c>
      <c r="C7" s="10"/>
      <c r="D7" s="59"/>
      <c r="E7" s="69"/>
      <c r="F7" s="11"/>
    </row>
    <row r="8" spans="1:10" customFormat="1" ht="15">
      <c r="A8" s="17">
        <f>+A7+0.001</f>
        <v>16.101000000000003</v>
      </c>
      <c r="B8" s="40" t="s">
        <v>34</v>
      </c>
      <c r="C8" s="12" t="s">
        <v>9</v>
      </c>
      <c r="D8" s="70">
        <v>1</v>
      </c>
      <c r="E8" s="122" t="s">
        <v>17</v>
      </c>
      <c r="F8" s="123"/>
    </row>
    <row r="9" spans="1:10" customFormat="1" ht="24">
      <c r="A9" s="17">
        <f>+A8+0.001</f>
        <v>16.102000000000004</v>
      </c>
      <c r="B9" s="40" t="s">
        <v>35</v>
      </c>
      <c r="C9" s="12" t="s">
        <v>9</v>
      </c>
      <c r="D9" s="70">
        <v>1</v>
      </c>
      <c r="E9" s="122" t="s">
        <v>36</v>
      </c>
      <c r="F9" s="123"/>
    </row>
    <row r="10" spans="1:10" customFormat="1" ht="15">
      <c r="A10" s="17">
        <f>+A9+0.001</f>
        <v>16.103000000000005</v>
      </c>
      <c r="B10" s="79" t="s">
        <v>110</v>
      </c>
      <c r="C10" s="12" t="s">
        <v>9</v>
      </c>
      <c r="D10" s="76">
        <v>1</v>
      </c>
      <c r="E10" s="136"/>
      <c r="F10" s="13"/>
    </row>
    <row r="11" spans="1:10" customFormat="1" ht="12" customHeight="1">
      <c r="A11" s="15"/>
      <c r="B11" s="41"/>
      <c r="C11" s="16"/>
      <c r="D11" s="70"/>
      <c r="E11" s="77"/>
      <c r="F11" s="78"/>
    </row>
    <row r="12" spans="1:10" customFormat="1" ht="12" customHeight="1">
      <c r="A12" s="15"/>
      <c r="B12" s="41" t="s">
        <v>18</v>
      </c>
      <c r="C12" s="16"/>
      <c r="D12" s="70"/>
      <c r="E12" s="77"/>
      <c r="F12" s="78"/>
    </row>
    <row r="13" spans="1:10" customFormat="1" ht="12" customHeight="1">
      <c r="A13" s="15"/>
      <c r="B13" s="41" t="s">
        <v>19</v>
      </c>
      <c r="C13" s="16"/>
      <c r="D13" s="70"/>
      <c r="E13" s="77"/>
      <c r="F13" s="78"/>
    </row>
    <row r="14" spans="1:10" customFormat="1" ht="12" customHeight="1">
      <c r="A14" s="15"/>
      <c r="B14" s="41" t="s">
        <v>20</v>
      </c>
      <c r="C14" s="16"/>
      <c r="D14" s="70"/>
      <c r="E14" s="77"/>
      <c r="F14" s="78"/>
    </row>
    <row r="15" spans="1:10" customFormat="1" ht="12" customHeight="1">
      <c r="A15" s="15"/>
      <c r="B15" s="41" t="s">
        <v>21</v>
      </c>
      <c r="C15" s="18"/>
      <c r="D15" s="59"/>
      <c r="E15" s="73"/>
      <c r="F15" s="19"/>
    </row>
    <row r="16" spans="1:10" customFormat="1" ht="12" customHeight="1">
      <c r="A16" s="15"/>
      <c r="B16" s="41" t="s">
        <v>22</v>
      </c>
      <c r="C16" s="16"/>
      <c r="D16" s="70"/>
      <c r="E16" s="77"/>
      <c r="F16" s="78"/>
    </row>
    <row r="17" spans="1:8" customFormat="1" ht="12" customHeight="1">
      <c r="A17" s="15"/>
      <c r="B17" s="41" t="s">
        <v>23</v>
      </c>
      <c r="C17" s="16"/>
      <c r="D17" s="70"/>
      <c r="E17" s="77"/>
      <c r="F17" s="78"/>
    </row>
    <row r="18" spans="1:8" customFormat="1" ht="12" customHeight="1">
      <c r="A18" s="15"/>
      <c r="B18" s="41" t="s">
        <v>24</v>
      </c>
      <c r="C18" s="16"/>
      <c r="D18" s="70"/>
      <c r="E18" s="77"/>
      <c r="F18" s="78"/>
    </row>
    <row r="19" spans="1:8" customFormat="1" ht="12" customHeight="1">
      <c r="A19" s="15"/>
      <c r="B19" s="41" t="s">
        <v>25</v>
      </c>
      <c r="C19" s="16"/>
      <c r="D19" s="70"/>
      <c r="E19" s="77"/>
      <c r="F19" s="78"/>
    </row>
    <row r="20" spans="1:8" customFormat="1" ht="12" customHeight="1">
      <c r="A20" s="15"/>
      <c r="B20" s="41" t="s">
        <v>26</v>
      </c>
      <c r="C20" s="16"/>
      <c r="D20" s="70"/>
      <c r="E20" s="77"/>
      <c r="F20" s="78"/>
    </row>
    <row r="21" spans="1:8" customFormat="1" ht="12" customHeight="1">
      <c r="A21" s="15"/>
      <c r="B21" s="41" t="s">
        <v>27</v>
      </c>
      <c r="C21" s="16"/>
      <c r="D21" s="70"/>
      <c r="E21" s="77"/>
      <c r="F21" s="78"/>
    </row>
    <row r="22" spans="1:8" customFormat="1" ht="12" customHeight="1">
      <c r="A22" s="15"/>
      <c r="B22" s="41" t="s">
        <v>28</v>
      </c>
      <c r="C22" s="16"/>
      <c r="D22" s="70"/>
      <c r="E22" s="77"/>
      <c r="F22" s="78"/>
    </row>
    <row r="23" spans="1:8" customFormat="1" ht="12" customHeight="1">
      <c r="A23" s="15"/>
      <c r="B23" s="41" t="s">
        <v>29</v>
      </c>
      <c r="C23" s="16"/>
      <c r="D23" s="70"/>
      <c r="E23" s="77"/>
      <c r="F23" s="78"/>
    </row>
    <row r="24" spans="1:8" customFormat="1" ht="12" customHeight="1">
      <c r="A24" s="15"/>
      <c r="B24" s="41" t="s">
        <v>30</v>
      </c>
      <c r="C24" s="16"/>
      <c r="D24" s="70"/>
      <c r="E24" s="77"/>
      <c r="F24" s="78"/>
    </row>
    <row r="25" spans="1:8" customFormat="1" ht="12" customHeight="1">
      <c r="A25" s="15"/>
      <c r="B25" s="41" t="s">
        <v>31</v>
      </c>
      <c r="C25" s="16"/>
      <c r="D25" s="70"/>
      <c r="E25" s="77"/>
      <c r="F25" s="78"/>
    </row>
    <row r="26" spans="1:8" customFormat="1" ht="12" customHeight="1">
      <c r="A26" s="15"/>
      <c r="B26" s="41" t="s">
        <v>32</v>
      </c>
      <c r="C26" s="16"/>
      <c r="D26" s="70"/>
      <c r="E26" s="77"/>
      <c r="F26" s="78"/>
    </row>
    <row r="27" spans="1:8" customFormat="1" ht="12" customHeight="1">
      <c r="A27" s="15"/>
      <c r="B27" s="41" t="s">
        <v>33</v>
      </c>
      <c r="C27" s="16"/>
      <c r="D27" s="70"/>
      <c r="E27" s="77"/>
      <c r="F27" s="78"/>
    </row>
    <row r="28" spans="1:8" customFormat="1" ht="15.75" thickBot="1">
      <c r="A28" s="17"/>
      <c r="B28" s="42"/>
      <c r="C28" s="18"/>
      <c r="D28" s="71"/>
      <c r="E28" s="72"/>
      <c r="F28" s="53"/>
    </row>
    <row r="29" spans="1:8" ht="27" customHeight="1" thickTop="1" thickBot="1">
      <c r="A29" s="17"/>
      <c r="B29" s="43"/>
      <c r="C29" s="119" t="s">
        <v>7</v>
      </c>
      <c r="D29" s="120"/>
      <c r="E29" s="121"/>
      <c r="F29" s="20"/>
      <c r="H29" s="8" t="s">
        <v>8</v>
      </c>
    </row>
    <row r="30" spans="1:8" ht="13.5" thickTop="1" thickBot="1">
      <c r="A30" s="17"/>
      <c r="B30" s="44"/>
      <c r="C30" s="22"/>
      <c r="D30" s="58"/>
      <c r="E30" s="65"/>
      <c r="F30" s="23"/>
    </row>
    <row r="31" spans="1:8" ht="12.75" thickTop="1">
      <c r="A31" s="24"/>
      <c r="B31" s="45" t="s">
        <v>10</v>
      </c>
      <c r="C31" s="25"/>
      <c r="D31" s="25"/>
      <c r="E31" s="67"/>
      <c r="F31" s="14"/>
    </row>
    <row r="32" spans="1:8" ht="27" customHeight="1">
      <c r="A32" s="24"/>
      <c r="B32" s="46" t="s">
        <v>11</v>
      </c>
      <c r="C32" s="25"/>
      <c r="D32" s="25"/>
      <c r="E32" s="67"/>
      <c r="F32" s="14"/>
    </row>
    <row r="33" spans="1:6">
      <c r="A33" s="24"/>
      <c r="B33" s="46" t="s">
        <v>12</v>
      </c>
      <c r="C33" s="25"/>
      <c r="D33" s="25" t="s">
        <v>8</v>
      </c>
      <c r="E33" s="67"/>
      <c r="F33" s="14"/>
    </row>
    <row r="34" spans="1:6">
      <c r="A34" s="24"/>
      <c r="B34" s="46" t="s">
        <v>13</v>
      </c>
      <c r="C34" s="25"/>
      <c r="D34" s="25"/>
      <c r="E34" s="67"/>
      <c r="F34" s="14"/>
    </row>
    <row r="35" spans="1:6" ht="12.75" thickBot="1">
      <c r="A35" s="24"/>
      <c r="B35" s="47" t="s">
        <v>14</v>
      </c>
      <c r="C35" s="25"/>
      <c r="D35" s="25"/>
      <c r="E35" s="67"/>
      <c r="F35" s="14"/>
    </row>
    <row r="36" spans="1:6" ht="12.75" thickTop="1">
      <c r="A36" s="17"/>
      <c r="B36" s="48"/>
      <c r="C36" s="12"/>
      <c r="D36" s="59"/>
      <c r="E36" s="61"/>
      <c r="F36" s="26"/>
    </row>
    <row r="37" spans="1:6" s="5" customFormat="1">
      <c r="A37" s="9">
        <f>A7+0.1</f>
        <v>16.200000000000003</v>
      </c>
      <c r="B37" s="88" t="s">
        <v>38</v>
      </c>
      <c r="C37" s="18"/>
      <c r="D37" s="59"/>
      <c r="E37" s="89"/>
      <c r="F37" s="26"/>
    </row>
    <row r="38" spans="1:6" s="91" customFormat="1" ht="27.75" customHeight="1">
      <c r="A38" s="17">
        <f>A37+0.001</f>
        <v>16.201000000000004</v>
      </c>
      <c r="B38" s="82" t="s">
        <v>46</v>
      </c>
      <c r="C38" s="83"/>
      <c r="D38" s="86"/>
      <c r="E38" s="87"/>
      <c r="F38" s="13"/>
    </row>
    <row r="39" spans="1:6" s="91" customFormat="1" ht="12" customHeight="1">
      <c r="A39" s="84"/>
      <c r="B39" s="85" t="s">
        <v>70</v>
      </c>
      <c r="C39" s="83" t="s">
        <v>47</v>
      </c>
      <c r="D39" s="59">
        <f>431*2</f>
        <v>862</v>
      </c>
      <c r="E39" s="136"/>
      <c r="F39" s="13"/>
    </row>
    <row r="40" spans="1:6" s="91" customFormat="1" ht="12" customHeight="1">
      <c r="A40" s="81">
        <f>A38+0.001</f>
        <v>16.202000000000005</v>
      </c>
      <c r="B40" s="90" t="s">
        <v>52</v>
      </c>
      <c r="C40" s="83"/>
      <c r="D40" s="86"/>
      <c r="E40" s="87"/>
      <c r="F40" s="13"/>
    </row>
    <row r="41" spans="1:6" s="91" customFormat="1" ht="12" customHeight="1">
      <c r="A41" s="84"/>
      <c r="B41" s="85" t="s">
        <v>39</v>
      </c>
      <c r="C41" s="83" t="s">
        <v>40</v>
      </c>
      <c r="D41" s="59">
        <v>233</v>
      </c>
      <c r="E41" s="136"/>
      <c r="F41" s="13"/>
    </row>
    <row r="42" spans="1:6" s="91" customFormat="1" ht="12" customHeight="1">
      <c r="A42" s="81">
        <f>A40+0.001</f>
        <v>16.203000000000007</v>
      </c>
      <c r="B42" s="90" t="s">
        <v>53</v>
      </c>
      <c r="C42" s="83"/>
      <c r="D42" s="86"/>
      <c r="E42" s="87"/>
      <c r="F42" s="13"/>
    </row>
    <row r="43" spans="1:6" s="91" customFormat="1" ht="12" customHeight="1">
      <c r="A43" s="84"/>
      <c r="B43" s="85" t="s">
        <v>39</v>
      </c>
      <c r="C43" s="83" t="s">
        <v>40</v>
      </c>
      <c r="D43" s="59">
        <v>9</v>
      </c>
      <c r="E43" s="136"/>
      <c r="F43" s="13"/>
    </row>
    <row r="44" spans="1:6" s="91" customFormat="1" ht="12" customHeight="1">
      <c r="A44" s="81">
        <f>A42+0.001</f>
        <v>16.204000000000008</v>
      </c>
      <c r="B44" s="90" t="s">
        <v>54</v>
      </c>
      <c r="C44" s="83"/>
      <c r="D44" s="62"/>
      <c r="E44" s="86"/>
      <c r="F44" s="13"/>
    </row>
    <row r="45" spans="1:6" s="91" customFormat="1" ht="12" customHeight="1">
      <c r="A45" s="84"/>
      <c r="B45" s="85" t="s">
        <v>41</v>
      </c>
      <c r="C45" s="83" t="s">
        <v>42</v>
      </c>
      <c r="D45" s="59">
        <v>0</v>
      </c>
      <c r="E45" s="86"/>
      <c r="F45" s="13"/>
    </row>
    <row r="46" spans="1:6" s="91" customFormat="1" ht="12" customHeight="1">
      <c r="A46" s="81">
        <f>A44+0.001</f>
        <v>16.205000000000009</v>
      </c>
      <c r="B46" s="90" t="s">
        <v>55</v>
      </c>
      <c r="C46" s="83"/>
      <c r="D46" s="62"/>
      <c r="E46" s="86"/>
      <c r="F46" s="13"/>
    </row>
    <row r="47" spans="1:6" s="91" customFormat="1" ht="12" customHeight="1">
      <c r="A47" s="84"/>
      <c r="B47" s="85" t="s">
        <v>41</v>
      </c>
      <c r="C47" s="83" t="s">
        <v>42</v>
      </c>
      <c r="D47" s="59">
        <v>1</v>
      </c>
      <c r="E47" s="136"/>
      <c r="F47" s="13"/>
    </row>
    <row r="48" spans="1:6" s="91" customFormat="1" ht="12" customHeight="1" thickBot="1">
      <c r="A48" s="28"/>
      <c r="B48" s="92"/>
      <c r="C48" s="12"/>
      <c r="D48" s="63"/>
      <c r="E48" s="64"/>
      <c r="F48" s="13"/>
    </row>
    <row r="49" spans="1:6" ht="27" customHeight="1" thickTop="1" thickBot="1">
      <c r="A49" s="141"/>
      <c r="B49" s="142"/>
      <c r="C49" s="119" t="str">
        <f>+B37</f>
        <v>TRAVAUX PREPARATOIRES</v>
      </c>
      <c r="D49" s="120"/>
      <c r="E49" s="121"/>
      <c r="F49" s="20"/>
    </row>
    <row r="50" spans="1:6" ht="13.5" thickTop="1" thickBot="1">
      <c r="A50" s="143"/>
      <c r="B50" s="144"/>
      <c r="C50" s="145"/>
      <c r="D50" s="56"/>
      <c r="E50" s="146"/>
      <c r="F50" s="147"/>
    </row>
    <row r="51" spans="1:6" ht="12.75" thickTop="1">
      <c r="A51" s="30">
        <f>A37+0.1</f>
        <v>16.300000000000004</v>
      </c>
      <c r="B51" s="138" t="s">
        <v>43</v>
      </c>
      <c r="C51" s="22"/>
      <c r="D51" s="139"/>
      <c r="E51" s="140"/>
      <c r="F51" s="23"/>
    </row>
    <row r="52" spans="1:6" ht="28.5" customHeight="1">
      <c r="A52" s="17">
        <f>A51+0.001</f>
        <v>16.301000000000005</v>
      </c>
      <c r="B52" s="90" t="s">
        <v>50</v>
      </c>
      <c r="C52" s="12"/>
      <c r="D52" s="59"/>
      <c r="E52" s="61"/>
      <c r="F52" s="26"/>
    </row>
    <row r="53" spans="1:6" s="91" customFormat="1" ht="12" customHeight="1">
      <c r="A53" s="84"/>
      <c r="B53" s="85" t="s">
        <v>39</v>
      </c>
      <c r="C53" s="83" t="s">
        <v>40</v>
      </c>
      <c r="D53" s="59">
        <v>664</v>
      </c>
      <c r="E53" s="136"/>
      <c r="F53" s="13"/>
    </row>
    <row r="54" spans="1:6" ht="28.5" customHeight="1">
      <c r="A54" s="17">
        <f>A52+0.001</f>
        <v>16.302000000000007</v>
      </c>
      <c r="B54" s="82" t="s">
        <v>51</v>
      </c>
      <c r="C54" s="12"/>
      <c r="D54" s="59"/>
      <c r="E54" s="61"/>
      <c r="F54" s="26"/>
    </row>
    <row r="55" spans="1:6" s="91" customFormat="1" ht="12" customHeight="1">
      <c r="A55" s="84"/>
      <c r="B55" s="85" t="s">
        <v>39</v>
      </c>
      <c r="C55" s="83" t="s">
        <v>40</v>
      </c>
      <c r="D55" s="59">
        <v>27</v>
      </c>
      <c r="E55" s="136"/>
      <c r="F55" s="13"/>
    </row>
    <row r="56" spans="1:6" ht="28.5" customHeight="1">
      <c r="A56" s="17">
        <f>A54+0.001</f>
        <v>16.303000000000008</v>
      </c>
      <c r="B56" s="82" t="s">
        <v>104</v>
      </c>
      <c r="C56" s="12"/>
      <c r="D56" s="59"/>
      <c r="E56" s="61"/>
      <c r="F56" s="26"/>
    </row>
    <row r="57" spans="1:6" s="91" customFormat="1" ht="12" customHeight="1">
      <c r="A57" s="84"/>
      <c r="B57" s="85" t="s">
        <v>39</v>
      </c>
      <c r="C57" s="83" t="s">
        <v>40</v>
      </c>
      <c r="D57" s="59">
        <v>0</v>
      </c>
      <c r="E57" s="86"/>
      <c r="F57" s="13"/>
    </row>
    <row r="58" spans="1:6" ht="28.5" customHeight="1">
      <c r="A58" s="17">
        <f>A56+0.001</f>
        <v>16.304000000000009</v>
      </c>
      <c r="B58" s="82" t="s">
        <v>105</v>
      </c>
      <c r="C58" s="12"/>
      <c r="D58" s="59"/>
      <c r="E58" s="61"/>
      <c r="F58" s="26"/>
    </row>
    <row r="59" spans="1:6" s="91" customFormat="1" ht="12" customHeight="1">
      <c r="A59" s="84"/>
      <c r="B59" s="85" t="s">
        <v>39</v>
      </c>
      <c r="C59" s="83" t="s">
        <v>40</v>
      </c>
      <c r="D59" s="59">
        <v>0</v>
      </c>
      <c r="E59" s="86"/>
      <c r="F59" s="13"/>
    </row>
    <row r="60" spans="1:6" s="29" customFormat="1" ht="12" customHeight="1" thickBot="1">
      <c r="A60" s="28"/>
      <c r="B60" s="42"/>
      <c r="C60" s="12"/>
      <c r="D60" s="63"/>
      <c r="E60" s="64"/>
      <c r="F60" s="13"/>
    </row>
    <row r="61" spans="1:6" ht="27" customHeight="1" thickTop="1" thickBot="1">
      <c r="A61" s="17"/>
      <c r="B61" s="39"/>
      <c r="C61" s="119" t="str">
        <f>+B51</f>
        <v>CLOTURES</v>
      </c>
      <c r="D61" s="120"/>
      <c r="E61" s="121"/>
      <c r="F61" s="20"/>
    </row>
    <row r="62" spans="1:6" s="5" customFormat="1" ht="12.75" thickTop="1">
      <c r="A62" s="30"/>
      <c r="B62" s="49"/>
      <c r="C62" s="10"/>
      <c r="D62" s="58"/>
      <c r="E62" s="65"/>
      <c r="F62" s="27"/>
    </row>
    <row r="63" spans="1:6">
      <c r="A63" s="9">
        <f>A51+0.1</f>
        <v>16.400000000000006</v>
      </c>
      <c r="B63" s="80" t="s">
        <v>44</v>
      </c>
      <c r="C63" s="10"/>
      <c r="D63" s="59"/>
      <c r="E63" s="60"/>
      <c r="F63" s="27"/>
    </row>
    <row r="64" spans="1:6" s="91" customFormat="1" ht="27.75" customHeight="1">
      <c r="A64" s="17">
        <f>A63+0.001</f>
        <v>16.401000000000007</v>
      </c>
      <c r="B64" s="90" t="s">
        <v>97</v>
      </c>
      <c r="C64" s="83"/>
      <c r="D64" s="86"/>
      <c r="E64" s="87"/>
      <c r="F64" s="13"/>
    </row>
    <row r="65" spans="1:6" s="91" customFormat="1" ht="12" customHeight="1">
      <c r="A65" s="84"/>
      <c r="B65" s="85" t="s">
        <v>45</v>
      </c>
      <c r="C65" s="83" t="s">
        <v>3</v>
      </c>
      <c r="D65" s="59">
        <v>0</v>
      </c>
      <c r="E65" s="86"/>
      <c r="F65" s="13"/>
    </row>
    <row r="66" spans="1:6" s="91" customFormat="1" ht="27.75" customHeight="1">
      <c r="A66" s="17">
        <f>A64+0.001</f>
        <v>16.402000000000008</v>
      </c>
      <c r="B66" s="90" t="s">
        <v>98</v>
      </c>
      <c r="C66" s="83"/>
      <c r="D66" s="86"/>
      <c r="E66" s="87"/>
      <c r="F66" s="13"/>
    </row>
    <row r="67" spans="1:6" s="91" customFormat="1" ht="12" customHeight="1">
      <c r="A67" s="84"/>
      <c r="B67" s="85" t="s">
        <v>41</v>
      </c>
      <c r="C67" s="83" t="s">
        <v>3</v>
      </c>
      <c r="D67" s="59">
        <v>1</v>
      </c>
      <c r="E67" s="136"/>
      <c r="F67" s="13"/>
    </row>
    <row r="68" spans="1:6" s="91" customFormat="1" ht="27.75" customHeight="1">
      <c r="A68" s="17">
        <f>A66+0.001</f>
        <v>16.403000000000009</v>
      </c>
      <c r="B68" s="90" t="s">
        <v>48</v>
      </c>
      <c r="C68" s="83"/>
      <c r="D68" s="86"/>
      <c r="E68" s="87"/>
      <c r="F68" s="13"/>
    </row>
    <row r="69" spans="1:6" s="91" customFormat="1" ht="12" customHeight="1">
      <c r="A69" s="84"/>
      <c r="B69" s="85" t="s">
        <v>41</v>
      </c>
      <c r="C69" s="83" t="s">
        <v>3</v>
      </c>
      <c r="D69" s="59">
        <v>1</v>
      </c>
      <c r="E69" s="136"/>
      <c r="F69" s="13"/>
    </row>
    <row r="70" spans="1:6" s="29" customFormat="1" ht="12" customHeight="1" thickBot="1">
      <c r="A70" s="28"/>
      <c r="B70" s="42"/>
      <c r="C70" s="12"/>
      <c r="D70" s="63"/>
      <c r="E70" s="64"/>
      <c r="F70" s="13"/>
    </row>
    <row r="71" spans="1:6" s="36" customFormat="1" ht="27" customHeight="1" thickTop="1" thickBot="1">
      <c r="A71" s="35"/>
      <c r="B71" s="50"/>
      <c r="C71" s="119" t="str">
        <f>+B63</f>
        <v>PORTAILS - PORTILLONS</v>
      </c>
      <c r="D71" s="120"/>
      <c r="E71" s="121"/>
      <c r="F71" s="20"/>
    </row>
    <row r="72" spans="1:6" s="5" customFormat="1" ht="13.5" thickTop="1" thickBot="1">
      <c r="A72" s="30"/>
      <c r="B72" s="49"/>
      <c r="C72" s="10"/>
      <c r="D72" s="56"/>
      <c r="E72" s="57"/>
      <c r="F72" s="37"/>
    </row>
    <row r="73" spans="1:6" s="5" customFormat="1" ht="27" customHeight="1" thickTop="1" thickBot="1">
      <c r="A73" s="110" t="s">
        <v>15</v>
      </c>
      <c r="B73" s="111"/>
      <c r="C73" s="111"/>
      <c r="D73" s="111"/>
      <c r="E73" s="112"/>
      <c r="F73" s="31"/>
    </row>
    <row r="74" spans="1:6" ht="12.75" thickTop="1"/>
    <row r="76" spans="1:6">
      <c r="A76" s="137" t="s">
        <v>129</v>
      </c>
    </row>
  </sheetData>
  <mergeCells count="11">
    <mergeCell ref="C29:E29"/>
    <mergeCell ref="C49:E49"/>
    <mergeCell ref="C61:E61"/>
    <mergeCell ref="C71:E71"/>
    <mergeCell ref="A73:E73"/>
    <mergeCell ref="E9:F9"/>
    <mergeCell ref="A1:F1"/>
    <mergeCell ref="A2:F2"/>
    <mergeCell ref="A3:F3"/>
    <mergeCell ref="A4:F4"/>
    <mergeCell ref="E8:F8"/>
  </mergeCells>
  <conditionalFormatting sqref="E10">
    <cfRule type="cellIs" dxfId="22" priority="6" operator="equal">
      <formula>0</formula>
    </cfRule>
  </conditionalFormatting>
  <conditionalFormatting sqref="E41 E39">
    <cfRule type="cellIs" dxfId="21" priority="5" operator="equal">
      <formula>0</formula>
    </cfRule>
  </conditionalFormatting>
  <conditionalFormatting sqref="E43">
    <cfRule type="cellIs" dxfId="20" priority="4" operator="equal">
      <formula>0</formula>
    </cfRule>
  </conditionalFormatting>
  <conditionalFormatting sqref="E47">
    <cfRule type="cellIs" dxfId="19" priority="3" operator="equal">
      <formula>0</formula>
    </cfRule>
  </conditionalFormatting>
  <conditionalFormatting sqref="E55 E53">
    <cfRule type="cellIs" dxfId="18" priority="2" operator="equal">
      <formula>0</formula>
    </cfRule>
  </conditionalFormatting>
  <conditionalFormatting sqref="E69 E67">
    <cfRule type="cellIs" dxfId="17" priority="1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84" fitToHeight="0" orientation="portrait" r:id="rId1"/>
  <headerFooter>
    <oddFooter>&amp;L&amp;"Arial,Normal"&amp;5DPGF - LOT 16 : CLOTURES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50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DCF5-1894-4BAA-B254-54998F934D19}">
  <sheetPr>
    <pageSetUpPr fitToPage="1"/>
  </sheetPr>
  <dimension ref="A1:J54"/>
  <sheetViews>
    <sheetView view="pageBreakPreview" topLeftCell="A22" zoomScale="80" zoomScaleNormal="100" zoomScaleSheetLayoutView="80" workbookViewId="0">
      <selection activeCell="P54" sqref="P54"/>
    </sheetView>
  </sheetViews>
  <sheetFormatPr baseColWidth="10" defaultColWidth="11.42578125" defaultRowHeight="12"/>
  <cols>
    <col min="1" max="1" width="8" style="32" bestFit="1" customWidth="1"/>
    <col min="2" max="2" width="54.28515625" style="51" bestFit="1" customWidth="1"/>
    <col min="3" max="3" width="3.28515625" style="8" bestFit="1" customWidth="1"/>
    <col min="4" max="4" width="13.42578125" style="33" customWidth="1"/>
    <col min="5" max="5" width="16" style="21" customWidth="1"/>
    <col min="6" max="6" width="20.42578125" style="34" customWidth="1"/>
    <col min="7" max="16384" width="11.42578125" style="8"/>
  </cols>
  <sheetData>
    <row r="1" spans="1:10" s="74" customFormat="1" ht="34.5" customHeight="1" thickTop="1" thickBot="1">
      <c r="A1" s="113" t="s">
        <v>16</v>
      </c>
      <c r="B1" s="114"/>
      <c r="C1" s="114"/>
      <c r="D1" s="114"/>
      <c r="E1" s="114"/>
      <c r="F1" s="115"/>
    </row>
    <row r="2" spans="1:10" customFormat="1" ht="34.5" customHeight="1" thickTop="1" thickBot="1">
      <c r="A2" s="116" t="s">
        <v>37</v>
      </c>
      <c r="B2" s="117"/>
      <c r="C2" s="117"/>
      <c r="D2" s="117"/>
      <c r="E2" s="117"/>
      <c r="F2" s="118"/>
    </row>
    <row r="3" spans="1:10" customFormat="1" ht="34.5" customHeight="1" thickTop="1" thickBot="1">
      <c r="A3" s="116" t="s">
        <v>56</v>
      </c>
      <c r="B3" s="117"/>
      <c r="C3" s="117"/>
      <c r="D3" s="117"/>
      <c r="E3" s="117"/>
      <c r="F3" s="118"/>
    </row>
    <row r="4" spans="1:10" customFormat="1" ht="34.5" customHeight="1" thickTop="1" thickBot="1">
      <c r="A4" s="133" t="s">
        <v>108</v>
      </c>
      <c r="B4" s="134"/>
      <c r="C4" s="134"/>
      <c r="D4" s="134"/>
      <c r="E4" s="134"/>
      <c r="F4" s="135"/>
      <c r="G4" s="1"/>
      <c r="H4" s="1"/>
      <c r="I4" s="1"/>
      <c r="J4" s="1"/>
    </row>
    <row r="5" spans="1:10" s="75" customFormat="1" ht="25.5" customHeight="1" thickTop="1" thickBot="1">
      <c r="A5" s="2" t="s">
        <v>1</v>
      </c>
      <c r="B5" s="3" t="s">
        <v>2</v>
      </c>
      <c r="C5" s="3" t="s">
        <v>3</v>
      </c>
      <c r="D5" s="54" t="s">
        <v>4</v>
      </c>
      <c r="E5" s="55" t="s">
        <v>5</v>
      </c>
      <c r="F5" s="4" t="s">
        <v>6</v>
      </c>
    </row>
    <row r="6" spans="1:10" ht="12.75" thickTop="1">
      <c r="A6" s="6"/>
      <c r="B6" s="38"/>
      <c r="C6" s="7"/>
      <c r="D6" s="58"/>
      <c r="E6" s="68"/>
      <c r="F6" s="52"/>
    </row>
    <row r="7" spans="1:10">
      <c r="A7" s="9">
        <v>16.100000000000001</v>
      </c>
      <c r="B7" s="39" t="s">
        <v>7</v>
      </c>
      <c r="C7" s="10"/>
      <c r="D7" s="59"/>
      <c r="E7" s="69"/>
      <c r="F7" s="11"/>
    </row>
    <row r="8" spans="1:10" customFormat="1" ht="15">
      <c r="A8" s="17">
        <f>+A7+0.001</f>
        <v>16.101000000000003</v>
      </c>
      <c r="B8" s="40" t="s">
        <v>34</v>
      </c>
      <c r="C8" s="12" t="s">
        <v>9</v>
      </c>
      <c r="D8" s="70">
        <v>1</v>
      </c>
      <c r="E8" s="122" t="s">
        <v>17</v>
      </c>
      <c r="F8" s="123"/>
    </row>
    <row r="9" spans="1:10" customFormat="1" ht="24">
      <c r="A9" s="17">
        <f>+A8+0.001</f>
        <v>16.102000000000004</v>
      </c>
      <c r="B9" s="40" t="s">
        <v>35</v>
      </c>
      <c r="C9" s="12" t="s">
        <v>9</v>
      </c>
      <c r="D9" s="70">
        <v>1</v>
      </c>
      <c r="E9" s="122" t="s">
        <v>36</v>
      </c>
      <c r="F9" s="123"/>
    </row>
    <row r="10" spans="1:10" customFormat="1" ht="15">
      <c r="A10" s="17">
        <f>+A9+0.001</f>
        <v>16.103000000000005</v>
      </c>
      <c r="B10" s="79" t="s">
        <v>111</v>
      </c>
      <c r="C10" s="12" t="s">
        <v>9</v>
      </c>
      <c r="D10" s="76">
        <v>1</v>
      </c>
      <c r="E10" s="136"/>
      <c r="F10" s="13"/>
    </row>
    <row r="11" spans="1:10" customFormat="1" ht="12" customHeight="1">
      <c r="A11" s="15"/>
      <c r="B11" s="41"/>
      <c r="C11" s="16"/>
      <c r="D11" s="70"/>
      <c r="E11" s="77"/>
      <c r="F11" s="78"/>
    </row>
    <row r="12" spans="1:10" customFormat="1" ht="12" customHeight="1">
      <c r="A12" s="15"/>
      <c r="B12" s="41" t="s">
        <v>18</v>
      </c>
      <c r="C12" s="16"/>
      <c r="D12" s="70"/>
      <c r="E12" s="77"/>
      <c r="F12" s="78"/>
    </row>
    <row r="13" spans="1:10" customFormat="1" ht="12" customHeight="1">
      <c r="A13" s="15"/>
      <c r="B13" s="41" t="s">
        <v>19</v>
      </c>
      <c r="C13" s="16"/>
      <c r="D13" s="70"/>
      <c r="E13" s="77"/>
      <c r="F13" s="78"/>
    </row>
    <row r="14" spans="1:10" customFormat="1" ht="12" customHeight="1">
      <c r="A14" s="15"/>
      <c r="B14" s="41" t="s">
        <v>20</v>
      </c>
      <c r="C14" s="16"/>
      <c r="D14" s="70"/>
      <c r="E14" s="77"/>
      <c r="F14" s="78"/>
    </row>
    <row r="15" spans="1:10" customFormat="1" ht="12" customHeight="1">
      <c r="A15" s="15"/>
      <c r="B15" s="41" t="s">
        <v>21</v>
      </c>
      <c r="C15" s="18"/>
      <c r="D15" s="59"/>
      <c r="E15" s="73"/>
      <c r="F15" s="19"/>
    </row>
    <row r="16" spans="1:10" customFormat="1" ht="12" customHeight="1">
      <c r="A16" s="15"/>
      <c r="B16" s="41" t="s">
        <v>22</v>
      </c>
      <c r="C16" s="16"/>
      <c r="D16" s="70"/>
      <c r="E16" s="77"/>
      <c r="F16" s="78"/>
    </row>
    <row r="17" spans="1:8" customFormat="1" ht="12" customHeight="1">
      <c r="A17" s="15"/>
      <c r="B17" s="41" t="s">
        <v>23</v>
      </c>
      <c r="C17" s="16"/>
      <c r="D17" s="70"/>
      <c r="E17" s="77"/>
      <c r="F17" s="78"/>
    </row>
    <row r="18" spans="1:8" customFormat="1" ht="12" customHeight="1">
      <c r="A18" s="15"/>
      <c r="B18" s="41" t="s">
        <v>24</v>
      </c>
      <c r="C18" s="16"/>
      <c r="D18" s="70"/>
      <c r="E18" s="77"/>
      <c r="F18" s="78"/>
    </row>
    <row r="19" spans="1:8" customFormat="1" ht="12" customHeight="1">
      <c r="A19" s="15"/>
      <c r="B19" s="41" t="s">
        <v>25</v>
      </c>
      <c r="C19" s="16"/>
      <c r="D19" s="70"/>
      <c r="E19" s="77"/>
      <c r="F19" s="78"/>
    </row>
    <row r="20" spans="1:8" customFormat="1" ht="12" customHeight="1">
      <c r="A20" s="15"/>
      <c r="B20" s="41" t="s">
        <v>26</v>
      </c>
      <c r="C20" s="16"/>
      <c r="D20" s="70"/>
      <c r="E20" s="77"/>
      <c r="F20" s="78"/>
    </row>
    <row r="21" spans="1:8" customFormat="1" ht="12" customHeight="1">
      <c r="A21" s="15"/>
      <c r="B21" s="41" t="s">
        <v>27</v>
      </c>
      <c r="C21" s="16"/>
      <c r="D21" s="70"/>
      <c r="E21" s="77"/>
      <c r="F21" s="78"/>
    </row>
    <row r="22" spans="1:8" customFormat="1" ht="12" customHeight="1">
      <c r="A22" s="15"/>
      <c r="B22" s="41" t="s">
        <v>28</v>
      </c>
      <c r="C22" s="16"/>
      <c r="D22" s="70"/>
      <c r="E22" s="77"/>
      <c r="F22" s="78"/>
    </row>
    <row r="23" spans="1:8" customFormat="1" ht="12" customHeight="1">
      <c r="A23" s="15"/>
      <c r="B23" s="41" t="s">
        <v>29</v>
      </c>
      <c r="C23" s="16"/>
      <c r="D23" s="70"/>
      <c r="E23" s="77"/>
      <c r="F23" s="78"/>
    </row>
    <row r="24" spans="1:8" customFormat="1" ht="12" customHeight="1">
      <c r="A24" s="15"/>
      <c r="B24" s="41" t="s">
        <v>30</v>
      </c>
      <c r="C24" s="16"/>
      <c r="D24" s="70"/>
      <c r="E24" s="77"/>
      <c r="F24" s="78"/>
    </row>
    <row r="25" spans="1:8" customFormat="1" ht="12" customHeight="1">
      <c r="A25" s="15"/>
      <c r="B25" s="41" t="s">
        <v>31</v>
      </c>
      <c r="C25" s="16"/>
      <c r="D25" s="70"/>
      <c r="E25" s="77"/>
      <c r="F25" s="78"/>
    </row>
    <row r="26" spans="1:8" customFormat="1" ht="12" customHeight="1">
      <c r="A26" s="15"/>
      <c r="B26" s="41" t="s">
        <v>32</v>
      </c>
      <c r="C26" s="16"/>
      <c r="D26" s="70"/>
      <c r="E26" s="77"/>
      <c r="F26" s="78"/>
    </row>
    <row r="27" spans="1:8" customFormat="1" ht="12" customHeight="1">
      <c r="A27" s="15"/>
      <c r="B27" s="41" t="s">
        <v>33</v>
      </c>
      <c r="C27" s="16"/>
      <c r="D27" s="70"/>
      <c r="E27" s="77"/>
      <c r="F27" s="78"/>
    </row>
    <row r="28" spans="1:8" customFormat="1" ht="15.75" thickBot="1">
      <c r="A28" s="17"/>
      <c r="B28" s="42"/>
      <c r="C28" s="18"/>
      <c r="D28" s="71"/>
      <c r="E28" s="72"/>
      <c r="F28" s="53"/>
    </row>
    <row r="29" spans="1:8" ht="27" customHeight="1" thickTop="1" thickBot="1">
      <c r="A29" s="17"/>
      <c r="B29" s="43"/>
      <c r="C29" s="119" t="s">
        <v>7</v>
      </c>
      <c r="D29" s="120"/>
      <c r="E29" s="121"/>
      <c r="F29" s="20"/>
      <c r="H29" s="8" t="s">
        <v>8</v>
      </c>
    </row>
    <row r="30" spans="1:8" ht="13.5" thickTop="1" thickBot="1">
      <c r="A30" s="17"/>
      <c r="B30" s="44"/>
      <c r="C30" s="22"/>
      <c r="D30" s="58"/>
      <c r="E30" s="65"/>
      <c r="F30" s="23"/>
    </row>
    <row r="31" spans="1:8" ht="12.75" thickTop="1">
      <c r="A31" s="24"/>
      <c r="B31" s="45" t="s">
        <v>10</v>
      </c>
      <c r="C31" s="25"/>
      <c r="D31" s="25"/>
      <c r="E31" s="67"/>
      <c r="F31" s="14"/>
    </row>
    <row r="32" spans="1:8" ht="27" customHeight="1">
      <c r="A32" s="24"/>
      <c r="B32" s="46" t="s">
        <v>11</v>
      </c>
      <c r="C32" s="25"/>
      <c r="D32" s="25"/>
      <c r="E32" s="67"/>
      <c r="F32" s="14"/>
    </row>
    <row r="33" spans="1:6">
      <c r="A33" s="24"/>
      <c r="B33" s="46" t="s">
        <v>12</v>
      </c>
      <c r="C33" s="25"/>
      <c r="D33" s="25" t="s">
        <v>8</v>
      </c>
      <c r="E33" s="67"/>
      <c r="F33" s="14"/>
    </row>
    <row r="34" spans="1:6">
      <c r="A34" s="24"/>
      <c r="B34" s="46" t="s">
        <v>13</v>
      </c>
      <c r="C34" s="25"/>
      <c r="D34" s="25"/>
      <c r="E34" s="67"/>
      <c r="F34" s="14"/>
    </row>
    <row r="35" spans="1:6" ht="12.75" thickBot="1">
      <c r="A35" s="24"/>
      <c r="B35" s="47" t="s">
        <v>14</v>
      </c>
      <c r="C35" s="25"/>
      <c r="D35" s="25"/>
      <c r="E35" s="67"/>
      <c r="F35" s="14"/>
    </row>
    <row r="36" spans="1:6" ht="12.75" thickTop="1">
      <c r="A36" s="17"/>
      <c r="B36" s="48"/>
      <c r="C36" s="12"/>
      <c r="D36" s="59"/>
      <c r="E36" s="61"/>
      <c r="F36" s="26"/>
    </row>
    <row r="37" spans="1:6" s="5" customFormat="1">
      <c r="A37" s="9">
        <f>A7+0.5</f>
        <v>16.600000000000001</v>
      </c>
      <c r="B37" s="88" t="s">
        <v>57</v>
      </c>
      <c r="C37" s="18"/>
      <c r="D37" s="59"/>
      <c r="E37" s="89"/>
      <c r="F37" s="26"/>
    </row>
    <row r="38" spans="1:6" s="91" customFormat="1" ht="12" customHeight="1">
      <c r="A38" s="17">
        <f>A37+0.001</f>
        <v>16.601000000000003</v>
      </c>
      <c r="B38" s="93" t="s">
        <v>58</v>
      </c>
      <c r="C38" s="83"/>
      <c r="D38" s="86"/>
      <c r="E38" s="87"/>
      <c r="F38" s="13"/>
    </row>
    <row r="39" spans="1:6" s="91" customFormat="1" ht="12" customHeight="1">
      <c r="A39" s="84"/>
      <c r="B39" s="85" t="s">
        <v>70</v>
      </c>
      <c r="C39" s="83" t="s">
        <v>47</v>
      </c>
      <c r="D39" s="59">
        <v>2363</v>
      </c>
      <c r="E39" s="136"/>
      <c r="F39" s="13"/>
    </row>
    <row r="40" spans="1:6" s="91" customFormat="1" ht="27.75" customHeight="1">
      <c r="A40" s="81">
        <f>A38+0.001</f>
        <v>16.602000000000004</v>
      </c>
      <c r="B40" s="90" t="s">
        <v>59</v>
      </c>
      <c r="C40" s="83"/>
      <c r="D40" s="86"/>
      <c r="E40" s="87"/>
      <c r="F40" s="13"/>
    </row>
    <row r="41" spans="1:6" s="91" customFormat="1" ht="12" customHeight="1">
      <c r="A41" s="84"/>
      <c r="B41" s="85" t="s">
        <v>62</v>
      </c>
      <c r="C41" s="83" t="s">
        <v>63</v>
      </c>
      <c r="D41" s="59">
        <v>1</v>
      </c>
      <c r="E41" s="136"/>
      <c r="F41" s="13"/>
    </row>
    <row r="42" spans="1:6" s="91" customFormat="1" ht="27.75" customHeight="1">
      <c r="A42" s="81">
        <f>A40+0.001</f>
        <v>16.603000000000005</v>
      </c>
      <c r="B42" s="90" t="s">
        <v>60</v>
      </c>
      <c r="C42" s="83"/>
      <c r="D42" s="86"/>
      <c r="E42" s="87"/>
      <c r="F42" s="13"/>
    </row>
    <row r="43" spans="1:6" s="91" customFormat="1" ht="12" customHeight="1">
      <c r="A43" s="84"/>
      <c r="B43" s="85" t="s">
        <v>62</v>
      </c>
      <c r="C43" s="83" t="s">
        <v>63</v>
      </c>
      <c r="D43" s="59">
        <v>1</v>
      </c>
      <c r="E43" s="136"/>
      <c r="F43" s="13"/>
    </row>
    <row r="44" spans="1:6" s="91" customFormat="1" ht="27.75" customHeight="1">
      <c r="A44" s="81">
        <f>A42+0.001</f>
        <v>16.604000000000006</v>
      </c>
      <c r="B44" s="90" t="s">
        <v>61</v>
      </c>
      <c r="C44" s="83"/>
      <c r="D44" s="62"/>
      <c r="E44" s="86"/>
      <c r="F44" s="13"/>
    </row>
    <row r="45" spans="1:6" s="91" customFormat="1" ht="12" customHeight="1">
      <c r="A45" s="84"/>
      <c r="B45" s="85" t="s">
        <v>62</v>
      </c>
      <c r="C45" s="83" t="s">
        <v>63</v>
      </c>
      <c r="D45" s="59">
        <v>5</v>
      </c>
      <c r="E45" s="136"/>
      <c r="F45" s="13"/>
    </row>
    <row r="46" spans="1:6" s="91" customFormat="1" ht="27.75" customHeight="1">
      <c r="A46" s="81">
        <f>A44+0.001</f>
        <v>16.605000000000008</v>
      </c>
      <c r="B46" s="90" t="s">
        <v>96</v>
      </c>
      <c r="C46" s="83"/>
      <c r="D46" s="62"/>
      <c r="E46" s="86"/>
      <c r="F46" s="13"/>
    </row>
    <row r="47" spans="1:6" s="91" customFormat="1" ht="12" customHeight="1">
      <c r="A47" s="84"/>
      <c r="B47" s="85" t="s">
        <v>41</v>
      </c>
      <c r="C47" s="83" t="s">
        <v>42</v>
      </c>
      <c r="D47" s="59">
        <v>1</v>
      </c>
      <c r="E47" s="136"/>
      <c r="F47" s="13"/>
    </row>
    <row r="48" spans="1:6" s="91" customFormat="1" ht="12" customHeight="1" thickBot="1">
      <c r="A48" s="28"/>
      <c r="B48" s="92"/>
      <c r="C48" s="12"/>
      <c r="D48" s="63"/>
      <c r="E48" s="64"/>
      <c r="F48" s="13"/>
    </row>
    <row r="49" spans="1:6" ht="27" customHeight="1" thickTop="1" thickBot="1">
      <c r="A49" s="17"/>
      <c r="B49" s="39"/>
      <c r="C49" s="119" t="str">
        <f>+B37</f>
        <v>PLATEAU SPORTIF</v>
      </c>
      <c r="D49" s="120"/>
      <c r="E49" s="121"/>
      <c r="F49" s="20"/>
    </row>
    <row r="50" spans="1:6" s="5" customFormat="1" ht="13.5" thickTop="1" thickBot="1">
      <c r="A50" s="30"/>
      <c r="B50" s="49"/>
      <c r="C50" s="10"/>
      <c r="D50" s="56"/>
      <c r="E50" s="57"/>
      <c r="F50" s="37"/>
    </row>
    <row r="51" spans="1:6" s="5" customFormat="1" ht="27" customHeight="1" thickTop="1" thickBot="1">
      <c r="A51" s="110" t="s">
        <v>15</v>
      </c>
      <c r="B51" s="111"/>
      <c r="C51" s="111"/>
      <c r="D51" s="111"/>
      <c r="E51" s="112"/>
      <c r="F51" s="31"/>
    </row>
    <row r="52" spans="1:6" ht="12.75" thickTop="1"/>
    <row r="54" spans="1:6">
      <c r="A54" s="137" t="s">
        <v>129</v>
      </c>
    </row>
  </sheetData>
  <mergeCells count="9">
    <mergeCell ref="C29:E29"/>
    <mergeCell ref="C49:E49"/>
    <mergeCell ref="A51:E51"/>
    <mergeCell ref="A1:F1"/>
    <mergeCell ref="A2:F2"/>
    <mergeCell ref="A3:F3"/>
    <mergeCell ref="A4:F4"/>
    <mergeCell ref="E8:F8"/>
    <mergeCell ref="E9:F9"/>
  </mergeCells>
  <conditionalFormatting sqref="E10">
    <cfRule type="cellIs" dxfId="16" priority="4" operator="equal">
      <formula>0</formula>
    </cfRule>
  </conditionalFormatting>
  <conditionalFormatting sqref="E41 E39">
    <cfRule type="cellIs" dxfId="15" priority="3" operator="equal">
      <formula>0</formula>
    </cfRule>
  </conditionalFormatting>
  <conditionalFormatting sqref="E45 E43">
    <cfRule type="cellIs" dxfId="14" priority="2" operator="equal">
      <formula>0</formula>
    </cfRule>
  </conditionalFormatting>
  <conditionalFormatting sqref="E47">
    <cfRule type="cellIs" dxfId="13" priority="1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84" fitToHeight="0" orientation="portrait" r:id="rId1"/>
  <headerFooter>
    <oddFooter>&amp;L&amp;"Arial,Normal"&amp;5DPGF - LOT 16 : CLOTURES -&amp;C&amp;"Arial,Normal"&amp;5- MMW ARCHITECTURE - ARCHIFALE - SIGMA INGENIERIE - STRUCTURE CONCEPT - INGENC - GEOME - ES2  -&amp;R&amp;"Arial,Normal"&amp;5LYCEE DE WALLIS ET FUTUNA - 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83B30-272E-4E18-A822-95652B2737E5}">
  <sheetPr>
    <pageSetUpPr fitToPage="1"/>
  </sheetPr>
  <dimension ref="A1:J102"/>
  <sheetViews>
    <sheetView tabSelected="1" view="pageBreakPreview" zoomScale="80" zoomScaleNormal="130" zoomScaleSheetLayoutView="80" workbookViewId="0">
      <selection activeCell="S32" sqref="S32"/>
    </sheetView>
  </sheetViews>
  <sheetFormatPr baseColWidth="10" defaultColWidth="11.42578125" defaultRowHeight="12"/>
  <cols>
    <col min="1" max="1" width="8.42578125" style="32" bestFit="1" customWidth="1"/>
    <col min="2" max="2" width="54.28515625" style="51" bestFit="1" customWidth="1"/>
    <col min="3" max="3" width="3.28515625" style="8" bestFit="1" customWidth="1"/>
    <col min="4" max="4" width="13.42578125" style="33" customWidth="1"/>
    <col min="5" max="5" width="16" style="21" customWidth="1"/>
    <col min="6" max="6" width="20.42578125" style="34" customWidth="1"/>
    <col min="7" max="16384" width="11.42578125" style="8"/>
  </cols>
  <sheetData>
    <row r="1" spans="1:10" s="74" customFormat="1" ht="34.5" customHeight="1" thickTop="1" thickBot="1">
      <c r="A1" s="113" t="s">
        <v>16</v>
      </c>
      <c r="B1" s="114"/>
      <c r="C1" s="114"/>
      <c r="D1" s="114"/>
      <c r="E1" s="114"/>
      <c r="F1" s="115"/>
    </row>
    <row r="2" spans="1:10" customFormat="1" ht="34.5" customHeight="1" thickTop="1" thickBot="1">
      <c r="A2" s="116" t="s">
        <v>37</v>
      </c>
      <c r="B2" s="117"/>
      <c r="C2" s="117"/>
      <c r="D2" s="117"/>
      <c r="E2" s="117"/>
      <c r="F2" s="118"/>
    </row>
    <row r="3" spans="1:10" customFormat="1" ht="34.5" customHeight="1" thickTop="1" thickBot="1">
      <c r="A3" s="116" t="s">
        <v>65</v>
      </c>
      <c r="B3" s="117"/>
      <c r="C3" s="117"/>
      <c r="D3" s="117"/>
      <c r="E3" s="117"/>
      <c r="F3" s="118"/>
    </row>
    <row r="4" spans="1:10" customFormat="1" ht="34.5" customHeight="1" thickTop="1" thickBot="1">
      <c r="A4" s="133" t="s">
        <v>109</v>
      </c>
      <c r="B4" s="134"/>
      <c r="C4" s="134"/>
      <c r="D4" s="134"/>
      <c r="E4" s="134"/>
      <c r="F4" s="135"/>
      <c r="G4" s="1"/>
      <c r="H4" s="1"/>
      <c r="I4" s="1"/>
      <c r="J4" s="1"/>
    </row>
    <row r="5" spans="1:10" s="75" customFormat="1" ht="25.5" customHeight="1" thickTop="1" thickBot="1">
      <c r="A5" s="2" t="s">
        <v>1</v>
      </c>
      <c r="B5" s="3" t="s">
        <v>2</v>
      </c>
      <c r="C5" s="3" t="s">
        <v>3</v>
      </c>
      <c r="D5" s="54" t="s">
        <v>4</v>
      </c>
      <c r="E5" s="55" t="s">
        <v>5</v>
      </c>
      <c r="F5" s="4" t="s">
        <v>6</v>
      </c>
    </row>
    <row r="6" spans="1:10" ht="12.75" thickTop="1">
      <c r="A6" s="6"/>
      <c r="B6" s="38"/>
      <c r="C6" s="7"/>
      <c r="D6" s="58"/>
      <c r="E6" s="68"/>
      <c r="F6" s="52"/>
    </row>
    <row r="7" spans="1:10">
      <c r="A7" s="9">
        <v>16.100000000000001</v>
      </c>
      <c r="B7" s="39" t="s">
        <v>7</v>
      </c>
      <c r="C7" s="10"/>
      <c r="D7" s="59"/>
      <c r="E7" s="69"/>
      <c r="F7" s="11"/>
    </row>
    <row r="8" spans="1:10" customFormat="1" ht="15">
      <c r="A8" s="17">
        <f>+A7+0.001</f>
        <v>16.101000000000003</v>
      </c>
      <c r="B8" s="40" t="s">
        <v>34</v>
      </c>
      <c r="C8" s="12" t="s">
        <v>9</v>
      </c>
      <c r="D8" s="70">
        <v>1</v>
      </c>
      <c r="E8" s="122" t="s">
        <v>17</v>
      </c>
      <c r="F8" s="123"/>
    </row>
    <row r="9" spans="1:10" customFormat="1" ht="24">
      <c r="A9" s="17">
        <f>+A8+0.001</f>
        <v>16.102000000000004</v>
      </c>
      <c r="B9" s="40" t="s">
        <v>35</v>
      </c>
      <c r="C9" s="12" t="s">
        <v>9</v>
      </c>
      <c r="D9" s="70">
        <v>1</v>
      </c>
      <c r="E9" s="122" t="s">
        <v>36</v>
      </c>
      <c r="F9" s="123"/>
    </row>
    <row r="10" spans="1:10" customFormat="1" ht="15">
      <c r="A10" s="17">
        <f>+A9+0.001</f>
        <v>16.103000000000005</v>
      </c>
      <c r="B10" s="79" t="s">
        <v>112</v>
      </c>
      <c r="C10" s="12" t="s">
        <v>9</v>
      </c>
      <c r="D10" s="76">
        <v>1</v>
      </c>
      <c r="E10" s="136"/>
      <c r="F10" s="13"/>
    </row>
    <row r="11" spans="1:10" customFormat="1" ht="12" customHeight="1">
      <c r="A11" s="15"/>
      <c r="B11" s="41"/>
      <c r="C11" s="16"/>
      <c r="D11" s="70"/>
      <c r="E11" s="77"/>
      <c r="F11" s="78"/>
    </row>
    <row r="12" spans="1:10" customFormat="1" ht="12" customHeight="1">
      <c r="A12" s="15"/>
      <c r="B12" s="41" t="s">
        <v>18</v>
      </c>
      <c r="C12" s="16"/>
      <c r="D12" s="70"/>
      <c r="E12" s="77"/>
      <c r="F12" s="78"/>
    </row>
    <row r="13" spans="1:10" customFormat="1" ht="12" customHeight="1">
      <c r="A13" s="15"/>
      <c r="B13" s="41" t="s">
        <v>19</v>
      </c>
      <c r="C13" s="16"/>
      <c r="D13" s="70"/>
      <c r="E13" s="77"/>
      <c r="F13" s="78"/>
    </row>
    <row r="14" spans="1:10" customFormat="1" ht="12" customHeight="1">
      <c r="A14" s="15"/>
      <c r="B14" s="41" t="s">
        <v>20</v>
      </c>
      <c r="C14" s="16"/>
      <c r="D14" s="70"/>
      <c r="E14" s="77"/>
      <c r="F14" s="78"/>
    </row>
    <row r="15" spans="1:10" customFormat="1" ht="12" customHeight="1">
      <c r="A15" s="15"/>
      <c r="B15" s="41" t="s">
        <v>21</v>
      </c>
      <c r="C15" s="18"/>
      <c r="D15" s="59"/>
      <c r="E15" s="73"/>
      <c r="F15" s="19"/>
    </row>
    <row r="16" spans="1:10" customFormat="1" ht="12" customHeight="1">
      <c r="A16" s="15"/>
      <c r="B16" s="41" t="s">
        <v>22</v>
      </c>
      <c r="C16" s="16"/>
      <c r="D16" s="70"/>
      <c r="E16" s="77"/>
      <c r="F16" s="78"/>
    </row>
    <row r="17" spans="1:8" customFormat="1" ht="12" customHeight="1">
      <c r="A17" s="15"/>
      <c r="B17" s="41" t="s">
        <v>23</v>
      </c>
      <c r="C17" s="16"/>
      <c r="D17" s="70"/>
      <c r="E17" s="77"/>
      <c r="F17" s="78"/>
    </row>
    <row r="18" spans="1:8" customFormat="1" ht="12" customHeight="1">
      <c r="A18" s="15"/>
      <c r="B18" s="41" t="s">
        <v>24</v>
      </c>
      <c r="C18" s="16"/>
      <c r="D18" s="70"/>
      <c r="E18" s="77"/>
      <c r="F18" s="78"/>
    </row>
    <row r="19" spans="1:8" customFormat="1" ht="12" customHeight="1">
      <c r="A19" s="15"/>
      <c r="B19" s="41" t="s">
        <v>25</v>
      </c>
      <c r="C19" s="16"/>
      <c r="D19" s="70"/>
      <c r="E19" s="77"/>
      <c r="F19" s="78"/>
    </row>
    <row r="20" spans="1:8" customFormat="1" ht="12" customHeight="1">
      <c r="A20" s="15"/>
      <c r="B20" s="41" t="s">
        <v>26</v>
      </c>
      <c r="C20" s="16"/>
      <c r="D20" s="70"/>
      <c r="E20" s="77"/>
      <c r="F20" s="78"/>
    </row>
    <row r="21" spans="1:8" customFormat="1" ht="12" customHeight="1">
      <c r="A21" s="15"/>
      <c r="B21" s="41" t="s">
        <v>27</v>
      </c>
      <c r="C21" s="16"/>
      <c r="D21" s="70"/>
      <c r="E21" s="77"/>
      <c r="F21" s="78"/>
    </row>
    <row r="22" spans="1:8" customFormat="1" ht="12" customHeight="1">
      <c r="A22" s="15"/>
      <c r="B22" s="41" t="s">
        <v>28</v>
      </c>
      <c r="C22" s="16"/>
      <c r="D22" s="70"/>
      <c r="E22" s="77"/>
      <c r="F22" s="78"/>
    </row>
    <row r="23" spans="1:8" customFormat="1" ht="12" customHeight="1">
      <c r="A23" s="15"/>
      <c r="B23" s="41" t="s">
        <v>29</v>
      </c>
      <c r="C23" s="16"/>
      <c r="D23" s="70"/>
      <c r="E23" s="77"/>
      <c r="F23" s="78"/>
    </row>
    <row r="24" spans="1:8" customFormat="1" ht="12" customHeight="1">
      <c r="A24" s="15"/>
      <c r="B24" s="41" t="s">
        <v>30</v>
      </c>
      <c r="C24" s="16"/>
      <c r="D24" s="70"/>
      <c r="E24" s="77"/>
      <c r="F24" s="78"/>
    </row>
    <row r="25" spans="1:8" customFormat="1" ht="12" customHeight="1">
      <c r="A25" s="15"/>
      <c r="B25" s="41" t="s">
        <v>31</v>
      </c>
      <c r="C25" s="16"/>
      <c r="D25" s="70"/>
      <c r="E25" s="77"/>
      <c r="F25" s="78"/>
    </row>
    <row r="26" spans="1:8" customFormat="1" ht="12" customHeight="1">
      <c r="A26" s="15"/>
      <c r="B26" s="41" t="s">
        <v>32</v>
      </c>
      <c r="C26" s="16"/>
      <c r="D26" s="70"/>
      <c r="E26" s="77"/>
      <c r="F26" s="78"/>
    </row>
    <row r="27" spans="1:8" customFormat="1" ht="12" customHeight="1">
      <c r="A27" s="15"/>
      <c r="B27" s="41" t="s">
        <v>33</v>
      </c>
      <c r="C27" s="16"/>
      <c r="D27" s="70"/>
      <c r="E27" s="77"/>
      <c r="F27" s="78"/>
    </row>
    <row r="28" spans="1:8" customFormat="1" ht="15.75" thickBot="1">
      <c r="A28" s="17"/>
      <c r="B28" s="42"/>
      <c r="C28" s="18"/>
      <c r="D28" s="71"/>
      <c r="E28" s="72"/>
      <c r="F28" s="53"/>
    </row>
    <row r="29" spans="1:8" ht="27" customHeight="1" thickTop="1" thickBot="1">
      <c r="A29" s="17"/>
      <c r="B29" s="43"/>
      <c r="C29" s="119" t="s">
        <v>7</v>
      </c>
      <c r="D29" s="120"/>
      <c r="E29" s="121"/>
      <c r="F29" s="20"/>
      <c r="H29" s="8" t="s">
        <v>8</v>
      </c>
    </row>
    <row r="30" spans="1:8" ht="13.5" thickTop="1" thickBot="1">
      <c r="A30" s="17"/>
      <c r="B30" s="44"/>
      <c r="C30" s="22"/>
      <c r="D30" s="58"/>
      <c r="E30" s="65"/>
      <c r="F30" s="23"/>
    </row>
    <row r="31" spans="1:8" ht="12.75" thickTop="1">
      <c r="A31" s="24"/>
      <c r="B31" s="45" t="s">
        <v>10</v>
      </c>
      <c r="C31" s="25"/>
      <c r="D31" s="25"/>
      <c r="E31" s="67"/>
      <c r="F31" s="14"/>
    </row>
    <row r="32" spans="1:8" ht="27" customHeight="1">
      <c r="A32" s="24"/>
      <c r="B32" s="46" t="s">
        <v>11</v>
      </c>
      <c r="C32" s="25"/>
      <c r="D32" s="25"/>
      <c r="E32" s="67"/>
      <c r="F32" s="14"/>
    </row>
    <row r="33" spans="1:6">
      <c r="A33" s="24"/>
      <c r="B33" s="46" t="s">
        <v>12</v>
      </c>
      <c r="C33" s="25"/>
      <c r="D33" s="25" t="s">
        <v>8</v>
      </c>
      <c r="E33" s="67"/>
      <c r="F33" s="14"/>
    </row>
    <row r="34" spans="1:6">
      <c r="A34" s="24"/>
      <c r="B34" s="46" t="s">
        <v>13</v>
      </c>
      <c r="C34" s="25"/>
      <c r="D34" s="25"/>
      <c r="E34" s="67"/>
      <c r="F34" s="14"/>
    </row>
    <row r="35" spans="1:6" ht="12.75" thickBot="1">
      <c r="A35" s="24"/>
      <c r="B35" s="47" t="s">
        <v>14</v>
      </c>
      <c r="C35" s="25"/>
      <c r="D35" s="25"/>
      <c r="E35" s="67"/>
      <c r="F35" s="14"/>
    </row>
    <row r="36" spans="1:6" ht="12.75" thickTop="1">
      <c r="A36" s="17"/>
      <c r="B36" s="48"/>
      <c r="C36" s="12"/>
      <c r="D36" s="59"/>
      <c r="E36" s="61"/>
      <c r="F36" s="26"/>
    </row>
    <row r="37" spans="1:6" s="5" customFormat="1">
      <c r="A37" s="9">
        <f>A7+0.6</f>
        <v>16.700000000000003</v>
      </c>
      <c r="B37" s="88" t="s">
        <v>66</v>
      </c>
      <c r="C37" s="18"/>
      <c r="D37" s="59"/>
      <c r="E37" s="89"/>
      <c r="F37" s="26"/>
    </row>
    <row r="38" spans="1:6" s="91" customFormat="1" ht="12" customHeight="1">
      <c r="A38" s="17">
        <f>A37+0.001</f>
        <v>16.701000000000004</v>
      </c>
      <c r="B38" s="93" t="s">
        <v>67</v>
      </c>
      <c r="C38" s="83"/>
      <c r="D38" s="86"/>
      <c r="E38" s="87"/>
      <c r="F38" s="13"/>
    </row>
    <row r="39" spans="1:6" s="91" customFormat="1" ht="12" customHeight="1">
      <c r="A39" s="84"/>
      <c r="B39" s="85" t="s">
        <v>70</v>
      </c>
      <c r="C39" s="83" t="s">
        <v>47</v>
      </c>
      <c r="D39" s="59">
        <f>2645+285</f>
        <v>2930</v>
      </c>
      <c r="E39" s="136"/>
      <c r="F39" s="13"/>
    </row>
    <row r="40" spans="1:6" s="91" customFormat="1" ht="12" customHeight="1">
      <c r="A40" s="17">
        <f>A38+0.001</f>
        <v>16.702000000000005</v>
      </c>
      <c r="B40" s="93" t="s">
        <v>68</v>
      </c>
      <c r="C40" s="83"/>
      <c r="D40" s="95"/>
      <c r="E40" s="87"/>
      <c r="F40" s="13"/>
    </row>
    <row r="41" spans="1:6" s="91" customFormat="1" ht="12" customHeight="1">
      <c r="A41" s="84"/>
      <c r="B41" s="85" t="s">
        <v>70</v>
      </c>
      <c r="C41" s="83" t="s">
        <v>47</v>
      </c>
      <c r="D41" s="59">
        <f>462+300</f>
        <v>762</v>
      </c>
      <c r="E41" s="136"/>
      <c r="F41" s="13"/>
    </row>
    <row r="42" spans="1:6" s="91" customFormat="1" ht="12" customHeight="1">
      <c r="A42" s="81">
        <f>A40+0.001</f>
        <v>16.703000000000007</v>
      </c>
      <c r="B42" s="90" t="s">
        <v>69</v>
      </c>
      <c r="C42" s="83"/>
      <c r="D42" s="95"/>
      <c r="E42" s="87"/>
      <c r="F42" s="13"/>
    </row>
    <row r="43" spans="1:6" s="91" customFormat="1" ht="12" customHeight="1">
      <c r="A43" s="84"/>
      <c r="B43" s="85" t="s">
        <v>71</v>
      </c>
      <c r="C43" s="83" t="s">
        <v>73</v>
      </c>
      <c r="D43" s="59">
        <f>(32+34)*2</f>
        <v>132</v>
      </c>
      <c r="E43" s="136"/>
      <c r="F43" s="13"/>
    </row>
    <row r="44" spans="1:6" s="91" customFormat="1" ht="12" customHeight="1">
      <c r="A44" s="81">
        <f>A42+0.001</f>
        <v>16.704000000000008</v>
      </c>
      <c r="B44" s="90" t="s">
        <v>74</v>
      </c>
      <c r="C44" s="83"/>
      <c r="D44" s="62"/>
      <c r="E44" s="86"/>
      <c r="F44" s="13"/>
    </row>
    <row r="45" spans="1:6" s="91" customFormat="1" ht="12" customHeight="1">
      <c r="A45" s="84"/>
      <c r="B45" s="85" t="s">
        <v>72</v>
      </c>
      <c r="C45" s="83" t="s">
        <v>73</v>
      </c>
      <c r="D45" s="59">
        <v>132</v>
      </c>
      <c r="E45" s="136"/>
      <c r="F45" s="13"/>
    </row>
    <row r="46" spans="1:6" s="91" customFormat="1" ht="12" customHeight="1">
      <c r="A46" s="81">
        <f>A44+0.001</f>
        <v>16.705000000000009</v>
      </c>
      <c r="B46" s="90" t="s">
        <v>75</v>
      </c>
      <c r="C46" s="83"/>
      <c r="D46" s="96"/>
      <c r="E46" s="86"/>
      <c r="F46" s="13"/>
    </row>
    <row r="47" spans="1:6" s="91" customFormat="1" ht="12" customHeight="1">
      <c r="A47" s="84"/>
      <c r="B47" s="85" t="s">
        <v>72</v>
      </c>
      <c r="C47" s="83" t="s">
        <v>73</v>
      </c>
      <c r="D47" s="59">
        <v>293</v>
      </c>
      <c r="E47" s="136"/>
      <c r="F47" s="13"/>
    </row>
    <row r="48" spans="1:6" s="91" customFormat="1" ht="12" customHeight="1">
      <c r="A48" s="81">
        <f>A46+0.001</f>
        <v>16.70600000000001</v>
      </c>
      <c r="B48" s="90" t="s">
        <v>76</v>
      </c>
      <c r="C48" s="83"/>
      <c r="D48" s="96"/>
      <c r="E48" s="86"/>
      <c r="F48" s="13"/>
    </row>
    <row r="49" spans="1:6" s="91" customFormat="1" ht="12" customHeight="1">
      <c r="A49" s="84"/>
      <c r="B49" s="85" t="s">
        <v>72</v>
      </c>
      <c r="C49" s="83" t="s">
        <v>73</v>
      </c>
      <c r="D49" s="59">
        <v>229</v>
      </c>
      <c r="E49" s="136"/>
      <c r="F49" s="13"/>
    </row>
    <row r="50" spans="1:6" s="91" customFormat="1" ht="12" customHeight="1" thickBot="1">
      <c r="A50" s="28"/>
      <c r="B50" s="92"/>
      <c r="C50" s="12"/>
      <c r="D50" s="63"/>
      <c r="E50" s="64"/>
      <c r="F50" s="13"/>
    </row>
    <row r="51" spans="1:6" ht="27" customHeight="1" thickTop="1" thickBot="1">
      <c r="A51" s="17"/>
      <c r="B51" s="39"/>
      <c r="C51" s="119" t="str">
        <f>+B37</f>
        <v>TERRASSEMENTS - TERRE</v>
      </c>
      <c r="D51" s="120"/>
      <c r="E51" s="121"/>
      <c r="F51" s="20"/>
    </row>
    <row r="52" spans="1:6" ht="12.75" thickTop="1">
      <c r="A52" s="17"/>
      <c r="B52" s="48"/>
      <c r="C52" s="12"/>
      <c r="D52" s="58"/>
      <c r="E52" s="66"/>
      <c r="F52" s="26"/>
    </row>
    <row r="53" spans="1:6">
      <c r="A53" s="9">
        <f>A37+0.1</f>
        <v>16.800000000000004</v>
      </c>
      <c r="B53" s="80" t="s">
        <v>77</v>
      </c>
      <c r="C53" s="10"/>
      <c r="D53" s="59"/>
      <c r="E53" s="60"/>
      <c r="F53" s="27"/>
    </row>
    <row r="54" spans="1:6">
      <c r="A54" s="17">
        <f>A53+0.001</f>
        <v>16.801000000000005</v>
      </c>
      <c r="B54" s="82" t="s">
        <v>124</v>
      </c>
      <c r="C54" s="12"/>
      <c r="D54" s="59"/>
      <c r="E54" s="61"/>
      <c r="F54" s="26"/>
    </row>
    <row r="55" spans="1:6" s="91" customFormat="1" ht="12" customHeight="1">
      <c r="A55" s="84"/>
      <c r="B55" s="85" t="s">
        <v>45</v>
      </c>
      <c r="C55" s="83" t="s">
        <v>3</v>
      </c>
      <c r="D55" s="59">
        <v>34</v>
      </c>
      <c r="E55" s="136"/>
      <c r="F55" s="13"/>
    </row>
    <row r="56" spans="1:6">
      <c r="A56" s="17">
        <f>A54+0.001</f>
        <v>16.802000000000007</v>
      </c>
      <c r="B56" s="82" t="s">
        <v>125</v>
      </c>
      <c r="C56" s="12"/>
      <c r="D56" s="59"/>
      <c r="E56" s="61"/>
      <c r="F56" s="26"/>
    </row>
    <row r="57" spans="1:6" s="91" customFormat="1" ht="12" customHeight="1">
      <c r="A57" s="84"/>
      <c r="B57" s="85" t="s">
        <v>45</v>
      </c>
      <c r="C57" s="83" t="s">
        <v>3</v>
      </c>
      <c r="D57" s="59">
        <v>32</v>
      </c>
      <c r="E57" s="136"/>
      <c r="F57" s="13"/>
    </row>
    <row r="58" spans="1:6" ht="24">
      <c r="A58" s="17">
        <f>A56+0.001</f>
        <v>16.803000000000008</v>
      </c>
      <c r="B58" s="82" t="s">
        <v>99</v>
      </c>
      <c r="C58" s="12"/>
      <c r="D58" s="94"/>
      <c r="E58" s="61"/>
      <c r="F58" s="26"/>
    </row>
    <row r="59" spans="1:6">
      <c r="A59" s="17"/>
      <c r="B59" s="85" t="s">
        <v>45</v>
      </c>
      <c r="C59" s="99"/>
      <c r="D59" s="94"/>
      <c r="E59" s="100"/>
      <c r="F59" s="26"/>
    </row>
    <row r="60" spans="1:6" ht="12.75">
      <c r="A60" s="97">
        <f>A58+0.0001</f>
        <v>16.803100000000008</v>
      </c>
      <c r="B60" s="98" t="s">
        <v>78</v>
      </c>
      <c r="C60" s="83" t="s">
        <v>3</v>
      </c>
      <c r="D60" s="59">
        <v>90</v>
      </c>
      <c r="E60" s="136"/>
      <c r="F60" s="13"/>
    </row>
    <row r="61" spans="1:6" ht="12.75">
      <c r="A61" s="152">
        <f t="shared" ref="A61:A69" si="0">A60+0.0001</f>
        <v>16.803200000000007</v>
      </c>
      <c r="B61" s="153" t="s">
        <v>79</v>
      </c>
      <c r="C61" s="83" t="s">
        <v>3</v>
      </c>
      <c r="D61" s="59">
        <v>140</v>
      </c>
      <c r="E61" s="154"/>
      <c r="F61" s="13"/>
    </row>
    <row r="62" spans="1:6" ht="12.75">
      <c r="A62" s="97">
        <f t="shared" si="0"/>
        <v>16.803300000000007</v>
      </c>
      <c r="B62" s="98" t="s">
        <v>80</v>
      </c>
      <c r="C62" s="83" t="s">
        <v>3</v>
      </c>
      <c r="D62" s="59">
        <v>415</v>
      </c>
      <c r="E62" s="154"/>
      <c r="F62" s="13"/>
    </row>
    <row r="63" spans="1:6" ht="13.5" thickBot="1">
      <c r="A63" s="155">
        <f t="shared" si="0"/>
        <v>16.803400000000007</v>
      </c>
      <c r="B63" s="156" t="s">
        <v>81</v>
      </c>
      <c r="C63" s="157" t="s">
        <v>3</v>
      </c>
      <c r="D63" s="158">
        <v>695</v>
      </c>
      <c r="E63" s="159"/>
      <c r="F63" s="160"/>
    </row>
    <row r="64" spans="1:6" ht="24.75" thickTop="1">
      <c r="A64" s="6">
        <f>A58+0.001</f>
        <v>16.804000000000009</v>
      </c>
      <c r="B64" s="148" t="s">
        <v>100</v>
      </c>
      <c r="C64" s="7"/>
      <c r="D64" s="149"/>
      <c r="E64" s="150"/>
      <c r="F64" s="151"/>
    </row>
    <row r="65" spans="1:6">
      <c r="A65" s="17"/>
      <c r="B65" s="85" t="s">
        <v>45</v>
      </c>
      <c r="C65" s="99"/>
      <c r="D65" s="94"/>
      <c r="E65" s="100"/>
      <c r="F65" s="26"/>
    </row>
    <row r="66" spans="1:6" ht="12.75">
      <c r="A66" s="97">
        <f>A64+0.0001</f>
        <v>16.804100000000009</v>
      </c>
      <c r="B66" s="98" t="s">
        <v>78</v>
      </c>
      <c r="C66" s="83" t="s">
        <v>3</v>
      </c>
      <c r="D66" s="59">
        <v>60</v>
      </c>
      <c r="E66" s="136"/>
      <c r="F66" s="13"/>
    </row>
    <row r="67" spans="1:6" ht="12.75">
      <c r="A67" s="97">
        <f t="shared" si="0"/>
        <v>16.804200000000009</v>
      </c>
      <c r="B67" s="98" t="s">
        <v>79</v>
      </c>
      <c r="C67" s="83" t="s">
        <v>3</v>
      </c>
      <c r="D67" s="59">
        <v>90</v>
      </c>
      <c r="E67" s="136"/>
      <c r="F67" s="13"/>
    </row>
    <row r="68" spans="1:6" ht="12.75">
      <c r="A68" s="97">
        <f t="shared" si="0"/>
        <v>16.804300000000008</v>
      </c>
      <c r="B68" s="98" t="s">
        <v>80</v>
      </c>
      <c r="C68" s="83" t="s">
        <v>3</v>
      </c>
      <c r="D68" s="59">
        <v>270</v>
      </c>
      <c r="E68" s="136"/>
      <c r="F68" s="13"/>
    </row>
    <row r="69" spans="1:6" ht="12.75">
      <c r="A69" s="97">
        <f t="shared" si="0"/>
        <v>16.804400000000008</v>
      </c>
      <c r="B69" s="98" t="s">
        <v>81</v>
      </c>
      <c r="C69" s="83" t="s">
        <v>3</v>
      </c>
      <c r="D69" s="59">
        <v>450</v>
      </c>
      <c r="E69" s="136"/>
      <c r="F69" s="13"/>
    </row>
    <row r="70" spans="1:6">
      <c r="A70" s="17">
        <f>A64+0.001</f>
        <v>16.80500000000001</v>
      </c>
      <c r="B70" s="82" t="s">
        <v>82</v>
      </c>
      <c r="C70" s="12"/>
      <c r="D70" s="94"/>
      <c r="E70" s="61"/>
      <c r="F70" s="26"/>
    </row>
    <row r="71" spans="1:6">
      <c r="A71" s="17"/>
      <c r="B71" s="85" t="s">
        <v>45</v>
      </c>
      <c r="C71" s="99"/>
      <c r="D71" s="94"/>
      <c r="E71" s="100"/>
      <c r="F71" s="26"/>
    </row>
    <row r="72" spans="1:6" ht="12.75">
      <c r="A72" s="97">
        <f>A70+0.0001</f>
        <v>16.80510000000001</v>
      </c>
      <c r="B72" s="98" t="s">
        <v>126</v>
      </c>
      <c r="C72" s="83" t="s">
        <v>3</v>
      </c>
      <c r="D72" s="59">
        <f>D55</f>
        <v>34</v>
      </c>
      <c r="E72" s="136"/>
      <c r="F72" s="13"/>
    </row>
    <row r="73" spans="1:6" ht="12.75">
      <c r="A73" s="97">
        <f t="shared" ref="A73" si="1">A72+0.0001</f>
        <v>16.80520000000001</v>
      </c>
      <c r="B73" s="98" t="s">
        <v>127</v>
      </c>
      <c r="C73" s="83" t="s">
        <v>3</v>
      </c>
      <c r="D73" s="59">
        <f>D57</f>
        <v>32</v>
      </c>
      <c r="E73" s="136"/>
      <c r="F73" s="13"/>
    </row>
    <row r="74" spans="1:6" ht="12.75">
      <c r="A74" s="97">
        <f>A73+0.0001</f>
        <v>16.80530000000001</v>
      </c>
      <c r="B74" s="98" t="s">
        <v>78</v>
      </c>
      <c r="C74" s="83" t="s">
        <v>3</v>
      </c>
      <c r="D74" s="59">
        <f>D60+D66</f>
        <v>150</v>
      </c>
      <c r="E74" s="136"/>
      <c r="F74" s="13"/>
    </row>
    <row r="75" spans="1:6" ht="12.75">
      <c r="A75" s="97">
        <f t="shared" ref="A75:A77" si="2">A74+0.0001</f>
        <v>16.805400000000009</v>
      </c>
      <c r="B75" s="98" t="s">
        <v>79</v>
      </c>
      <c r="C75" s="83" t="s">
        <v>3</v>
      </c>
      <c r="D75" s="59">
        <f>D61+D67</f>
        <v>230</v>
      </c>
      <c r="E75" s="136"/>
      <c r="F75" s="13"/>
    </row>
    <row r="76" spans="1:6" ht="12.75">
      <c r="A76" s="97">
        <f t="shared" si="2"/>
        <v>16.805500000000009</v>
      </c>
      <c r="B76" s="98" t="s">
        <v>80</v>
      </c>
      <c r="C76" s="83" t="s">
        <v>3</v>
      </c>
      <c r="D76" s="59">
        <f>D62+D68</f>
        <v>685</v>
      </c>
      <c r="E76" s="136"/>
      <c r="F76" s="13"/>
    </row>
    <row r="77" spans="1:6" ht="12.75">
      <c r="A77" s="97">
        <f t="shared" si="2"/>
        <v>16.805600000000009</v>
      </c>
      <c r="B77" s="98" t="s">
        <v>81</v>
      </c>
      <c r="C77" s="83" t="s">
        <v>3</v>
      </c>
      <c r="D77" s="59">
        <f>D63+D69</f>
        <v>1145</v>
      </c>
      <c r="E77" s="136"/>
      <c r="F77" s="13"/>
    </row>
    <row r="78" spans="1:6">
      <c r="A78" s="17">
        <f>A70+0.001</f>
        <v>16.806000000000012</v>
      </c>
      <c r="B78" s="82" t="s">
        <v>83</v>
      </c>
      <c r="C78" s="12"/>
      <c r="D78" s="94"/>
      <c r="E78" s="61"/>
      <c r="F78" s="26"/>
    </row>
    <row r="79" spans="1:6">
      <c r="A79" s="17"/>
      <c r="B79" s="85" t="s">
        <v>70</v>
      </c>
      <c r="C79" s="99"/>
      <c r="D79" s="94"/>
      <c r="E79" s="100"/>
      <c r="F79" s="26"/>
    </row>
    <row r="80" spans="1:6" ht="12.75">
      <c r="A80" s="97">
        <f>A78+0.0001</f>
        <v>16.806100000000011</v>
      </c>
      <c r="B80" s="98" t="s">
        <v>84</v>
      </c>
      <c r="C80" s="83" t="s">
        <v>47</v>
      </c>
      <c r="D80" s="59">
        <v>182</v>
      </c>
      <c r="E80" s="136"/>
      <c r="F80" s="13"/>
    </row>
    <row r="81" spans="1:6" ht="12.75">
      <c r="A81" s="97">
        <f t="shared" ref="A81" si="3">A80+0.0001</f>
        <v>16.806200000000011</v>
      </c>
      <c r="B81" s="98" t="s">
        <v>85</v>
      </c>
      <c r="C81" s="83" t="s">
        <v>47</v>
      </c>
      <c r="D81" s="59">
        <v>762</v>
      </c>
      <c r="E81" s="136"/>
      <c r="F81" s="13"/>
    </row>
    <row r="82" spans="1:6">
      <c r="A82" s="17">
        <f>A78+0.001</f>
        <v>16.807000000000013</v>
      </c>
      <c r="B82" s="82" t="s">
        <v>86</v>
      </c>
      <c r="C82" s="12"/>
      <c r="D82" s="94"/>
      <c r="E82" s="61"/>
      <c r="F82" s="26"/>
    </row>
    <row r="83" spans="1:6">
      <c r="A83" s="17"/>
      <c r="B83" s="85" t="s">
        <v>70</v>
      </c>
      <c r="C83" s="99"/>
      <c r="D83" s="94"/>
      <c r="E83" s="100"/>
      <c r="F83" s="26"/>
    </row>
    <row r="84" spans="1:6" ht="12.75">
      <c r="A84" s="97">
        <f>A82+0.0001</f>
        <v>16.807100000000013</v>
      </c>
      <c r="B84" s="98" t="s">
        <v>87</v>
      </c>
      <c r="C84" s="83" t="s">
        <v>47</v>
      </c>
      <c r="D84" s="59">
        <v>285</v>
      </c>
      <c r="E84" s="86"/>
      <c r="F84" s="109" t="s">
        <v>128</v>
      </c>
    </row>
    <row r="85" spans="1:6" ht="12.75">
      <c r="A85" s="97">
        <f t="shared" ref="A85" si="4">A84+0.0001</f>
        <v>16.807200000000012</v>
      </c>
      <c r="B85" s="98" t="s">
        <v>88</v>
      </c>
      <c r="C85" s="83" t="s">
        <v>47</v>
      </c>
      <c r="D85" s="59">
        <v>2645</v>
      </c>
      <c r="E85" s="86"/>
      <c r="F85" s="109" t="s">
        <v>128</v>
      </c>
    </row>
    <row r="86" spans="1:6" s="29" customFormat="1" ht="12" customHeight="1" thickBot="1">
      <c r="A86" s="28"/>
      <c r="B86" s="42"/>
      <c r="C86" s="12"/>
      <c r="D86" s="63"/>
      <c r="E86" s="64"/>
      <c r="F86" s="13"/>
    </row>
    <row r="87" spans="1:6" ht="27" customHeight="1" thickTop="1" thickBot="1">
      <c r="A87" s="17"/>
      <c r="B87" s="39"/>
      <c r="C87" s="119" t="str">
        <f>+B53</f>
        <v>PLANTATIONS - ENGAZONNEMENTS</v>
      </c>
      <c r="D87" s="120"/>
      <c r="E87" s="121"/>
      <c r="F87" s="20">
        <f>SUM(F54:F86)</f>
        <v>0</v>
      </c>
    </row>
    <row r="88" spans="1:6" s="5" customFormat="1" ht="12.75" thickTop="1">
      <c r="A88" s="30"/>
      <c r="B88" s="49"/>
      <c r="C88" s="10"/>
      <c r="D88" s="58"/>
      <c r="E88" s="65"/>
      <c r="F88" s="27"/>
    </row>
    <row r="89" spans="1:6">
      <c r="A89" s="9">
        <f>A53+0.1</f>
        <v>16.900000000000006</v>
      </c>
      <c r="B89" s="80" t="s">
        <v>89</v>
      </c>
      <c r="C89" s="10"/>
      <c r="D89" s="59"/>
      <c r="E89" s="60"/>
      <c r="F89" s="27"/>
    </row>
    <row r="90" spans="1:6" s="91" customFormat="1" ht="12" customHeight="1">
      <c r="A90" s="17">
        <f>A89+0.001</f>
        <v>16.901000000000007</v>
      </c>
      <c r="B90" s="90" t="s">
        <v>101</v>
      </c>
      <c r="C90" s="83"/>
      <c r="D90" s="86"/>
      <c r="E90" s="87"/>
      <c r="F90" s="13"/>
    </row>
    <row r="91" spans="1:6" s="91" customFormat="1" ht="12" customHeight="1">
      <c r="A91" s="84"/>
      <c r="B91" s="85" t="s">
        <v>45</v>
      </c>
      <c r="C91" s="83" t="s">
        <v>3</v>
      </c>
      <c r="D91" s="59">
        <v>4</v>
      </c>
      <c r="E91" s="136"/>
      <c r="F91" s="13"/>
    </row>
    <row r="92" spans="1:6" s="91" customFormat="1" ht="12" customHeight="1">
      <c r="A92" s="17">
        <f>A90+0.001</f>
        <v>16.902000000000008</v>
      </c>
      <c r="B92" s="90" t="s">
        <v>102</v>
      </c>
      <c r="C92" s="83"/>
      <c r="D92" s="86"/>
      <c r="E92" s="87"/>
      <c r="F92" s="13"/>
    </row>
    <row r="93" spans="1:6" s="91" customFormat="1" ht="12" customHeight="1">
      <c r="A93" s="84"/>
      <c r="B93" s="85" t="s">
        <v>45</v>
      </c>
      <c r="C93" s="83" t="s">
        <v>3</v>
      </c>
      <c r="D93" s="59">
        <v>5</v>
      </c>
      <c r="E93" s="136"/>
      <c r="F93" s="13"/>
    </row>
    <row r="94" spans="1:6" s="91" customFormat="1" ht="12" customHeight="1">
      <c r="A94" s="17">
        <f>A92+0.001</f>
        <v>16.903000000000009</v>
      </c>
      <c r="B94" s="90" t="s">
        <v>90</v>
      </c>
      <c r="C94" s="83"/>
      <c r="D94" s="86"/>
      <c r="E94" s="87"/>
      <c r="F94" s="13"/>
    </row>
    <row r="95" spans="1:6" s="91" customFormat="1" ht="12" customHeight="1">
      <c r="A95" s="84"/>
      <c r="B95" s="85" t="s">
        <v>45</v>
      </c>
      <c r="C95" s="83" t="s">
        <v>3</v>
      </c>
      <c r="D95" s="59">
        <v>13</v>
      </c>
      <c r="E95" s="136"/>
      <c r="F95" s="13"/>
    </row>
    <row r="96" spans="1:6" s="29" customFormat="1" ht="12" customHeight="1" thickBot="1">
      <c r="A96" s="28"/>
      <c r="B96" s="42"/>
      <c r="C96" s="12"/>
      <c r="D96" s="63"/>
      <c r="E96" s="64"/>
      <c r="F96" s="13"/>
    </row>
    <row r="97" spans="1:6" s="36" customFormat="1" ht="27" customHeight="1" thickTop="1" thickBot="1">
      <c r="A97" s="35"/>
      <c r="B97" s="50"/>
      <c r="C97" s="119" t="str">
        <f>+B89</f>
        <v>MOBILIERS</v>
      </c>
      <c r="D97" s="120"/>
      <c r="E97" s="121"/>
      <c r="F97" s="20"/>
    </row>
    <row r="98" spans="1:6" s="5" customFormat="1" ht="13.5" thickTop="1" thickBot="1">
      <c r="A98" s="30"/>
      <c r="B98" s="49"/>
      <c r="C98" s="10"/>
      <c r="D98" s="101"/>
      <c r="E98" s="102"/>
      <c r="F98" s="37"/>
    </row>
    <row r="99" spans="1:6" s="5" customFormat="1" ht="27" customHeight="1" thickTop="1" thickBot="1">
      <c r="A99" s="110" t="s">
        <v>15</v>
      </c>
      <c r="B99" s="111"/>
      <c r="C99" s="111"/>
      <c r="D99" s="111"/>
      <c r="E99" s="112"/>
      <c r="F99" s="31"/>
    </row>
    <row r="100" spans="1:6" ht="12.75" thickTop="1"/>
    <row r="101" spans="1:6">
      <c r="F101" s="105"/>
    </row>
    <row r="102" spans="1:6">
      <c r="A102" s="137" t="s">
        <v>129</v>
      </c>
    </row>
  </sheetData>
  <mergeCells count="11">
    <mergeCell ref="C29:E29"/>
    <mergeCell ref="C51:E51"/>
    <mergeCell ref="C87:E87"/>
    <mergeCell ref="A99:E99"/>
    <mergeCell ref="C97:E97"/>
    <mergeCell ref="E9:F9"/>
    <mergeCell ref="A1:F1"/>
    <mergeCell ref="A2:F2"/>
    <mergeCell ref="A3:F3"/>
    <mergeCell ref="A4:F4"/>
    <mergeCell ref="E8:F8"/>
  </mergeCells>
  <conditionalFormatting sqref="E10">
    <cfRule type="cellIs" dxfId="12" priority="13" operator="equal">
      <formula>0</formula>
    </cfRule>
  </conditionalFormatting>
  <conditionalFormatting sqref="E39">
    <cfRule type="cellIs" dxfId="11" priority="12" operator="equal">
      <formula>0</formula>
    </cfRule>
  </conditionalFormatting>
  <conditionalFormatting sqref="E43 E41">
    <cfRule type="cellIs" dxfId="10" priority="11" operator="equal">
      <formula>0</formula>
    </cfRule>
  </conditionalFormatting>
  <conditionalFormatting sqref="E47 E45">
    <cfRule type="cellIs" dxfId="9" priority="10" operator="equal">
      <formula>0</formula>
    </cfRule>
  </conditionalFormatting>
  <conditionalFormatting sqref="E49">
    <cfRule type="cellIs" dxfId="8" priority="9" operator="equal">
      <formula>0</formula>
    </cfRule>
  </conditionalFormatting>
  <conditionalFormatting sqref="E57 E55">
    <cfRule type="cellIs" dxfId="7" priority="8" operator="equal">
      <formula>0</formula>
    </cfRule>
  </conditionalFormatting>
  <conditionalFormatting sqref="E60:E63">
    <cfRule type="cellIs" dxfId="6" priority="7" operator="equal">
      <formula>0</formula>
    </cfRule>
  </conditionalFormatting>
  <conditionalFormatting sqref="E66:E69">
    <cfRule type="cellIs" dxfId="5" priority="6" operator="equal">
      <formula>0</formula>
    </cfRule>
  </conditionalFormatting>
  <conditionalFormatting sqref="E73:E77">
    <cfRule type="cellIs" dxfId="4" priority="5" operator="equal">
      <formula>0</formula>
    </cfRule>
  </conditionalFormatting>
  <conditionalFormatting sqref="E72">
    <cfRule type="cellIs" dxfId="3" priority="4" operator="equal">
      <formula>0</formula>
    </cfRule>
  </conditionalFormatting>
  <conditionalFormatting sqref="E80:E81">
    <cfRule type="cellIs" dxfId="2" priority="3" operator="equal">
      <formula>0</formula>
    </cfRule>
  </conditionalFormatting>
  <conditionalFormatting sqref="E93 E91">
    <cfRule type="cellIs" dxfId="1" priority="2" operator="equal">
      <formula>0</formula>
    </cfRule>
  </conditionalFormatting>
  <conditionalFormatting sqref="E95">
    <cfRule type="cellIs" dxfId="0" priority="1" operator="equal">
      <formula>0</formula>
    </cfRule>
  </conditionalFormatting>
  <pageMargins left="0.31496062992125984" right="0.31496062992125984" top="0.31496062992125984" bottom="0.31496062992125984" header="0.31496062992125984" footer="0.31496062992125984"/>
  <pageSetup paperSize="9" scale="84" fitToHeight="0" orientation="portrait" r:id="rId1"/>
  <headerFooter>
    <oddFooter>&amp;L&amp;"Arial,Normal"&amp;5DPGF - LOT 16 : CLOTURES -&amp;C&amp;"Arial,Normal"&amp;5- MMW ARCHITECTURE - ARCHIFALE - SIGMA INGENIERIE - STRUCTURE CONCEPT - INGENC - GEOME - ES2  -&amp;R&amp;"Arial,Normal"&amp;5LYCEE DE WALLIS ET FUTUNA - Page &amp;P/&amp;N</oddFooter>
  </headerFooter>
  <rowBreaks count="1" manualBreakCount="1">
    <brk id="6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14</vt:i4>
      </vt:variant>
    </vt:vector>
  </HeadingPairs>
  <TitlesOfParts>
    <vt:vector size="21" baseType="lpstr">
      <vt:lpstr>LOT 16 DCE Clôtures TF</vt:lpstr>
      <vt:lpstr>LOT 16 DCE Revêtement T02</vt:lpstr>
      <vt:lpstr>LOT 16 DCE Revêtement T04</vt:lpstr>
      <vt:lpstr>LOT 16 DCE Revêtement T06</vt:lpstr>
      <vt:lpstr>LOT 16 DCE Clôtures T06 Option1</vt:lpstr>
      <vt:lpstr>LOT 16 DCE Plateau T06 Option2</vt:lpstr>
      <vt:lpstr>LOT 16 DCE Espvert  T06 Option3</vt:lpstr>
      <vt:lpstr>'LOT 16 DCE Clôtures T06 Option1'!Impression_des_titres</vt:lpstr>
      <vt:lpstr>'LOT 16 DCE Clôtures TF'!Impression_des_titres</vt:lpstr>
      <vt:lpstr>'LOT 16 DCE Espvert  T06 Option3'!Impression_des_titres</vt:lpstr>
      <vt:lpstr>'LOT 16 DCE Plateau T06 Option2'!Impression_des_titres</vt:lpstr>
      <vt:lpstr>'LOT 16 DCE Revêtement T02'!Impression_des_titres</vt:lpstr>
      <vt:lpstr>'LOT 16 DCE Revêtement T04'!Impression_des_titres</vt:lpstr>
      <vt:lpstr>'LOT 16 DCE Revêtement T06'!Impression_des_titres</vt:lpstr>
      <vt:lpstr>'LOT 16 DCE Clôtures T06 Option1'!Zone_d_impression</vt:lpstr>
      <vt:lpstr>'LOT 16 DCE Clôtures TF'!Zone_d_impression</vt:lpstr>
      <vt:lpstr>'LOT 16 DCE Espvert  T06 Option3'!Zone_d_impression</vt:lpstr>
      <vt:lpstr>'LOT 16 DCE Plateau T06 Option2'!Zone_d_impression</vt:lpstr>
      <vt:lpstr>'LOT 16 DCE Revêtement T02'!Zone_d_impression</vt:lpstr>
      <vt:lpstr>'LOT 16 DCE Revêtement T04'!Zone_d_impression</vt:lpstr>
      <vt:lpstr>'LOT 16 DCE Revêtement T06'!Zone_d_impression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Scholastique TUAFATAI</dc:creator>
  <cp:lastModifiedBy>Sabrina Bruni</cp:lastModifiedBy>
  <cp:lastPrinted>2026-02-20T00:41:18Z</cp:lastPrinted>
  <dcterms:created xsi:type="dcterms:W3CDTF">2025-03-09T22:12:47Z</dcterms:created>
  <dcterms:modified xsi:type="dcterms:W3CDTF">2026-02-20T00:59:32Z</dcterms:modified>
</cp:coreProperties>
</file>